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arn\Documents\Audubon\CBC\2024-12-14\Results\"/>
    </mc:Choice>
  </mc:AlternateContent>
  <xr:revisionPtr revIDLastSave="0" documentId="13_ncr:1_{0A54AA0C-4A43-4A37-B48E-67B73D29987B}" xr6:coauthVersionLast="47" xr6:coauthVersionMax="47" xr10:uidLastSave="{00000000-0000-0000-0000-000000000000}"/>
  <bookViews>
    <workbookView xWindow="763" yWindow="351" windowWidth="14117" windowHeight="9566" xr2:uid="{7EB64564-F69E-4C7E-8A5B-0AD5C750DB8C}"/>
  </bookViews>
  <sheets>
    <sheet name="eBirdOrd-ChristmasCount-Rec" sheetId="1" r:id="rId1"/>
  </sheets>
  <definedNames>
    <definedName name="_xlnm._FilterDatabase" localSheetId="0" hidden="1">'eBirdOrd-ChristmasCount-Rec'!$A$1:$CS$151</definedName>
    <definedName name="_xlnm.Print_Area" localSheetId="0">'eBirdOrd-ChristmasCount-Rec'!$J:$CQ</definedName>
    <definedName name="_xlnm.Print_Titles" localSheetId="0">'eBirdOrd-ChristmasCount-Rec'!$J:$J,'eBirdOrd-ChristmasCount-Rec'!$1:$2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178" i="1" l="1"/>
  <c r="CN178" i="1"/>
  <c r="CM178" i="1"/>
  <c r="CK178" i="1"/>
  <c r="CQ177" i="1"/>
  <c r="CP177" i="1"/>
  <c r="CO177" i="1"/>
  <c r="CK177" i="1"/>
  <c r="CQ176" i="1"/>
  <c r="CP176" i="1"/>
  <c r="CO176" i="1"/>
  <c r="CK176" i="1"/>
  <c r="CQ175" i="1"/>
  <c r="CP175" i="1"/>
  <c r="CO175" i="1"/>
  <c r="CK175" i="1"/>
  <c r="CQ174" i="1"/>
  <c r="CP174" i="1"/>
  <c r="CO174" i="1"/>
  <c r="CK174" i="1"/>
  <c r="CQ173" i="1"/>
  <c r="CP173" i="1"/>
  <c r="CO173" i="1"/>
  <c r="CK173" i="1"/>
  <c r="CQ172" i="1"/>
  <c r="CO172" i="1"/>
  <c r="CK172" i="1"/>
  <c r="CQ171" i="1"/>
  <c r="CP171" i="1"/>
  <c r="CO171" i="1"/>
  <c r="CK171" i="1"/>
  <c r="CQ170" i="1"/>
  <c r="CO170" i="1"/>
  <c r="CK170" i="1"/>
  <c r="CL160" i="1"/>
  <c r="CL159" i="1"/>
  <c r="BU159" i="1"/>
  <c r="CL158" i="1"/>
  <c r="CJ156" i="1"/>
  <c r="CI156" i="1"/>
  <c r="CH156" i="1"/>
  <c r="CG156" i="1"/>
  <c r="CF156" i="1"/>
  <c r="CE156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CJ154" i="1"/>
  <c r="CI154" i="1"/>
  <c r="CH154" i="1"/>
  <c r="CG154" i="1"/>
  <c r="CF154" i="1"/>
  <c r="CE154" i="1"/>
  <c r="CD154" i="1"/>
  <c r="CC154" i="1"/>
  <c r="CB154" i="1"/>
  <c r="CA154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CP151" i="1"/>
  <c r="CN151" i="1"/>
  <c r="CM151" i="1"/>
  <c r="CL151" i="1" s="1"/>
  <c r="CK151" i="1"/>
  <c r="CP150" i="1"/>
  <c r="CN150" i="1"/>
  <c r="CM150" i="1"/>
  <c r="CK150" i="1"/>
  <c r="CL150" i="1" s="1"/>
  <c r="CP149" i="1"/>
  <c r="CN149" i="1"/>
  <c r="CM149" i="1"/>
  <c r="CL149" i="1" s="1"/>
  <c r="CK149" i="1"/>
  <c r="CP148" i="1"/>
  <c r="CN148" i="1"/>
  <c r="CM148" i="1"/>
  <c r="CL148" i="1" s="1"/>
  <c r="CK148" i="1"/>
  <c r="CP147" i="1"/>
  <c r="CN147" i="1"/>
  <c r="CM147" i="1"/>
  <c r="CL147" i="1"/>
  <c r="CK147" i="1"/>
  <c r="CP146" i="1"/>
  <c r="CN146" i="1"/>
  <c r="CM146" i="1"/>
  <c r="CL146" i="1"/>
  <c r="CK146" i="1"/>
  <c r="CP145" i="1"/>
  <c r="CN145" i="1"/>
  <c r="CM145" i="1"/>
  <c r="CR145" i="1" s="1"/>
  <c r="CK145" i="1"/>
  <c r="CL145" i="1" s="1"/>
  <c r="CP144" i="1"/>
  <c r="CN144" i="1"/>
  <c r="CM144" i="1"/>
  <c r="CL144" i="1" s="1"/>
  <c r="CK144" i="1"/>
  <c r="CP143" i="1"/>
  <c r="CN143" i="1"/>
  <c r="CM143" i="1"/>
  <c r="CR143" i="1" s="1"/>
  <c r="CK143" i="1"/>
  <c r="CL143" i="1" s="1"/>
  <c r="CP142" i="1"/>
  <c r="CN142" i="1"/>
  <c r="CM142" i="1"/>
  <c r="CL142" i="1"/>
  <c r="CK142" i="1"/>
  <c r="CP141" i="1"/>
  <c r="CN141" i="1"/>
  <c r="CM141" i="1"/>
  <c r="CK141" i="1"/>
  <c r="CL141" i="1" s="1"/>
  <c r="CP140" i="1"/>
  <c r="CN140" i="1"/>
  <c r="CM140" i="1"/>
  <c r="CL140" i="1" s="1"/>
  <c r="CK140" i="1"/>
  <c r="CP139" i="1"/>
  <c r="CN139" i="1"/>
  <c r="CM139" i="1"/>
  <c r="CL139" i="1" s="1"/>
  <c r="CK139" i="1"/>
  <c r="CP138" i="1"/>
  <c r="CN138" i="1"/>
  <c r="CM138" i="1"/>
  <c r="CK138" i="1"/>
  <c r="CL138" i="1" s="1"/>
  <c r="CP137" i="1"/>
  <c r="CN137" i="1"/>
  <c r="CM137" i="1"/>
  <c r="CL137" i="1" s="1"/>
  <c r="CK137" i="1"/>
  <c r="CP136" i="1"/>
  <c r="CN136" i="1"/>
  <c r="CM136" i="1"/>
  <c r="CK136" i="1"/>
  <c r="CL136" i="1" s="1"/>
  <c r="CP135" i="1"/>
  <c r="CN135" i="1"/>
  <c r="CM135" i="1"/>
  <c r="CL135" i="1" s="1"/>
  <c r="CK135" i="1"/>
  <c r="CP134" i="1"/>
  <c r="CN134" i="1"/>
  <c r="CM134" i="1"/>
  <c r="CL134" i="1" s="1"/>
  <c r="CK134" i="1"/>
  <c r="CP133" i="1"/>
  <c r="CN133" i="1"/>
  <c r="CM133" i="1"/>
  <c r="CL133" i="1"/>
  <c r="CK133" i="1"/>
  <c r="CP132" i="1"/>
  <c r="CN132" i="1"/>
  <c r="CM132" i="1"/>
  <c r="CL132" i="1"/>
  <c r="CK132" i="1"/>
  <c r="CP131" i="1"/>
  <c r="CN131" i="1"/>
  <c r="CM131" i="1"/>
  <c r="CK131" i="1"/>
  <c r="CL131" i="1" s="1"/>
  <c r="CP130" i="1"/>
  <c r="CN130" i="1"/>
  <c r="CM130" i="1"/>
  <c r="CL130" i="1"/>
  <c r="CK130" i="1"/>
  <c r="CP129" i="1"/>
  <c r="CN129" i="1"/>
  <c r="CM129" i="1"/>
  <c r="CK129" i="1"/>
  <c r="CL129" i="1" s="1"/>
  <c r="CP128" i="1"/>
  <c r="CN128" i="1"/>
  <c r="CM128" i="1"/>
  <c r="CL128" i="1" s="1"/>
  <c r="CK128" i="1"/>
  <c r="CP127" i="1"/>
  <c r="CN127" i="1"/>
  <c r="CM127" i="1"/>
  <c r="CL127" i="1" s="1"/>
  <c r="CK127" i="1"/>
  <c r="CP126" i="1"/>
  <c r="CN126" i="1"/>
  <c r="CM126" i="1"/>
  <c r="CK126" i="1"/>
  <c r="CL126" i="1" s="1"/>
  <c r="CP125" i="1"/>
  <c r="CN125" i="1"/>
  <c r="CM125" i="1"/>
  <c r="CL125" i="1" s="1"/>
  <c r="CK125" i="1"/>
  <c r="CP124" i="1"/>
  <c r="CN124" i="1"/>
  <c r="CM124" i="1"/>
  <c r="CK124" i="1"/>
  <c r="CL124" i="1" s="1"/>
  <c r="CP123" i="1"/>
  <c r="CN123" i="1"/>
  <c r="CM123" i="1"/>
  <c r="CL123" i="1" s="1"/>
  <c r="CK123" i="1"/>
  <c r="CP122" i="1"/>
  <c r="CN122" i="1"/>
  <c r="CM122" i="1"/>
  <c r="CL122" i="1" s="1"/>
  <c r="CK122" i="1"/>
  <c r="CP121" i="1"/>
  <c r="CN121" i="1"/>
  <c r="CM121" i="1"/>
  <c r="CL121" i="1"/>
  <c r="CK121" i="1"/>
  <c r="CP120" i="1"/>
  <c r="CN120" i="1"/>
  <c r="CM120" i="1"/>
  <c r="CL120" i="1"/>
  <c r="CK120" i="1"/>
  <c r="CP119" i="1"/>
  <c r="CN119" i="1"/>
  <c r="CM119" i="1"/>
  <c r="CK119" i="1"/>
  <c r="CL119" i="1" s="1"/>
  <c r="CP118" i="1"/>
  <c r="CN118" i="1"/>
  <c r="CM118" i="1"/>
  <c r="CL118" i="1"/>
  <c r="CK118" i="1"/>
  <c r="CP117" i="1"/>
  <c r="CN117" i="1"/>
  <c r="CM117" i="1"/>
  <c r="CK117" i="1"/>
  <c r="CL117" i="1" s="1"/>
  <c r="CP116" i="1"/>
  <c r="CN116" i="1"/>
  <c r="CM116" i="1"/>
  <c r="CL116" i="1" s="1"/>
  <c r="CK116" i="1"/>
  <c r="CP115" i="1"/>
  <c r="CN115" i="1"/>
  <c r="CM115" i="1"/>
  <c r="CL115" i="1" s="1"/>
  <c r="CK115" i="1"/>
  <c r="CP114" i="1"/>
  <c r="CN114" i="1"/>
  <c r="CM114" i="1"/>
  <c r="CK114" i="1"/>
  <c r="CL114" i="1" s="1"/>
  <c r="CP113" i="1"/>
  <c r="CN113" i="1"/>
  <c r="CM113" i="1"/>
  <c r="CL113" i="1" s="1"/>
  <c r="CK113" i="1"/>
  <c r="CP112" i="1"/>
  <c r="CN112" i="1"/>
  <c r="CM112" i="1"/>
  <c r="CK112" i="1"/>
  <c r="CL112" i="1" s="1"/>
  <c r="CP111" i="1"/>
  <c r="CN111" i="1"/>
  <c r="CM111" i="1"/>
  <c r="CL111" i="1" s="1"/>
  <c r="CK111" i="1"/>
  <c r="CP110" i="1"/>
  <c r="CN110" i="1"/>
  <c r="CM110" i="1"/>
  <c r="CL110" i="1" s="1"/>
  <c r="CK110" i="1"/>
  <c r="CP109" i="1"/>
  <c r="CN109" i="1"/>
  <c r="CM109" i="1"/>
  <c r="CL109" i="1"/>
  <c r="CK109" i="1"/>
  <c r="CP108" i="1"/>
  <c r="CN108" i="1"/>
  <c r="CM108" i="1"/>
  <c r="CL108" i="1"/>
  <c r="CK108" i="1"/>
  <c r="CP107" i="1"/>
  <c r="CN107" i="1"/>
  <c r="CM107" i="1"/>
  <c r="CK107" i="1"/>
  <c r="CL107" i="1" s="1"/>
  <c r="CP106" i="1"/>
  <c r="CN106" i="1"/>
  <c r="CM106" i="1"/>
  <c r="CL106" i="1"/>
  <c r="CK106" i="1"/>
  <c r="CP105" i="1"/>
  <c r="CN105" i="1"/>
  <c r="CM105" i="1"/>
  <c r="CK105" i="1"/>
  <c r="CL105" i="1" s="1"/>
  <c r="CP104" i="1"/>
  <c r="CN104" i="1"/>
  <c r="CM104" i="1"/>
  <c r="CL104" i="1" s="1"/>
  <c r="CK104" i="1"/>
  <c r="CP103" i="1"/>
  <c r="CN103" i="1"/>
  <c r="CM103" i="1"/>
  <c r="CL103" i="1" s="1"/>
  <c r="CK103" i="1"/>
  <c r="CP102" i="1"/>
  <c r="CN102" i="1"/>
  <c r="CM102" i="1"/>
  <c r="CK102" i="1"/>
  <c r="CL102" i="1" s="1"/>
  <c r="CP101" i="1"/>
  <c r="CN101" i="1"/>
  <c r="CM101" i="1"/>
  <c r="CL101" i="1" s="1"/>
  <c r="CK101" i="1"/>
  <c r="CP100" i="1"/>
  <c r="CN100" i="1"/>
  <c r="CM100" i="1"/>
  <c r="CK100" i="1"/>
  <c r="CL100" i="1" s="1"/>
  <c r="CP99" i="1"/>
  <c r="CN99" i="1"/>
  <c r="CM99" i="1"/>
  <c r="CL99" i="1" s="1"/>
  <c r="CK99" i="1"/>
  <c r="CP98" i="1"/>
  <c r="CN98" i="1"/>
  <c r="CM98" i="1"/>
  <c r="CL98" i="1" s="1"/>
  <c r="CK98" i="1"/>
  <c r="CP97" i="1"/>
  <c r="CN97" i="1"/>
  <c r="CM97" i="1"/>
  <c r="CL97" i="1"/>
  <c r="CK97" i="1"/>
  <c r="CP96" i="1"/>
  <c r="CN96" i="1"/>
  <c r="CM96" i="1"/>
  <c r="CL96" i="1"/>
  <c r="CK96" i="1"/>
  <c r="CP95" i="1"/>
  <c r="CN95" i="1"/>
  <c r="CM95" i="1"/>
  <c r="CK95" i="1"/>
  <c r="CL95" i="1" s="1"/>
  <c r="CP94" i="1"/>
  <c r="CN94" i="1"/>
  <c r="CM94" i="1"/>
  <c r="CL94" i="1"/>
  <c r="CK94" i="1"/>
  <c r="CP93" i="1"/>
  <c r="CN93" i="1"/>
  <c r="CM93" i="1"/>
  <c r="CK93" i="1"/>
  <c r="CL93" i="1" s="1"/>
  <c r="CP92" i="1"/>
  <c r="CN92" i="1"/>
  <c r="CM92" i="1"/>
  <c r="CL92" i="1" s="1"/>
  <c r="CK92" i="1"/>
  <c r="CP91" i="1"/>
  <c r="CN91" i="1"/>
  <c r="CM91" i="1"/>
  <c r="CL91" i="1" s="1"/>
  <c r="CK91" i="1"/>
  <c r="CP90" i="1"/>
  <c r="CN90" i="1"/>
  <c r="CM90" i="1"/>
  <c r="CK90" i="1"/>
  <c r="CL90" i="1" s="1"/>
  <c r="CP89" i="1"/>
  <c r="CN89" i="1"/>
  <c r="CM89" i="1"/>
  <c r="CL89" i="1" s="1"/>
  <c r="CK89" i="1"/>
  <c r="CP88" i="1"/>
  <c r="CN88" i="1"/>
  <c r="CM88" i="1"/>
  <c r="CK88" i="1"/>
  <c r="CL88" i="1" s="1"/>
  <c r="CP87" i="1"/>
  <c r="CN87" i="1"/>
  <c r="CM87" i="1"/>
  <c r="CL87" i="1" s="1"/>
  <c r="CK87" i="1"/>
  <c r="CP86" i="1"/>
  <c r="CN86" i="1"/>
  <c r="CM86" i="1"/>
  <c r="CL86" i="1" s="1"/>
  <c r="CK86" i="1"/>
  <c r="CP85" i="1"/>
  <c r="CN85" i="1"/>
  <c r="CM85" i="1"/>
  <c r="CL85" i="1"/>
  <c r="CK85" i="1"/>
  <c r="CP84" i="1"/>
  <c r="CN84" i="1"/>
  <c r="CM84" i="1"/>
  <c r="CL84" i="1"/>
  <c r="CK84" i="1"/>
  <c r="CP83" i="1"/>
  <c r="CN83" i="1"/>
  <c r="CM83" i="1"/>
  <c r="CK83" i="1"/>
  <c r="CL83" i="1" s="1"/>
  <c r="CP82" i="1"/>
  <c r="CN82" i="1"/>
  <c r="CM82" i="1"/>
  <c r="CL82" i="1"/>
  <c r="CK82" i="1"/>
  <c r="CP81" i="1"/>
  <c r="CN81" i="1"/>
  <c r="CM81" i="1"/>
  <c r="CK81" i="1"/>
  <c r="CL81" i="1" s="1"/>
  <c r="CP80" i="1"/>
  <c r="CN80" i="1"/>
  <c r="CM80" i="1"/>
  <c r="CL80" i="1" s="1"/>
  <c r="CK80" i="1"/>
  <c r="CP79" i="1"/>
  <c r="CN79" i="1"/>
  <c r="CM79" i="1"/>
  <c r="CL79" i="1" s="1"/>
  <c r="CK79" i="1"/>
  <c r="CP78" i="1"/>
  <c r="CN78" i="1"/>
  <c r="CM78" i="1"/>
  <c r="CK78" i="1"/>
  <c r="CL78" i="1" s="1"/>
  <c r="CP77" i="1"/>
  <c r="CN77" i="1"/>
  <c r="CM77" i="1"/>
  <c r="CL77" i="1" s="1"/>
  <c r="CK77" i="1"/>
  <c r="CP76" i="1"/>
  <c r="CN76" i="1"/>
  <c r="CM76" i="1"/>
  <c r="CK76" i="1"/>
  <c r="CL76" i="1" s="1"/>
  <c r="CP75" i="1"/>
  <c r="CN75" i="1"/>
  <c r="CM75" i="1"/>
  <c r="CL75" i="1" s="1"/>
  <c r="CK75" i="1"/>
  <c r="CN74" i="1"/>
  <c r="AK74" i="1"/>
  <c r="CP74" i="1" s="1"/>
  <c r="CP73" i="1"/>
  <c r="CN73" i="1"/>
  <c r="CM73" i="1"/>
  <c r="CL73" i="1" s="1"/>
  <c r="CK73" i="1"/>
  <c r="CP72" i="1"/>
  <c r="CN72" i="1"/>
  <c r="CM72" i="1"/>
  <c r="CL72" i="1" s="1"/>
  <c r="CK72" i="1"/>
  <c r="CP71" i="1"/>
  <c r="CN71" i="1"/>
  <c r="CM71" i="1"/>
  <c r="CK71" i="1"/>
  <c r="CL71" i="1" s="1"/>
  <c r="CP70" i="1"/>
  <c r="CN70" i="1"/>
  <c r="CM70" i="1"/>
  <c r="CL70" i="1" s="1"/>
  <c r="CK70" i="1"/>
  <c r="CP69" i="1"/>
  <c r="CN69" i="1"/>
  <c r="CM69" i="1"/>
  <c r="CK69" i="1"/>
  <c r="CL69" i="1" s="1"/>
  <c r="CP68" i="1"/>
  <c r="CN68" i="1"/>
  <c r="CM68" i="1"/>
  <c r="CL68" i="1" s="1"/>
  <c r="CK68" i="1"/>
  <c r="CP67" i="1"/>
  <c r="CN67" i="1"/>
  <c r="CM67" i="1"/>
  <c r="CL67" i="1" s="1"/>
  <c r="CK67" i="1"/>
  <c r="CP66" i="1"/>
  <c r="CN66" i="1"/>
  <c r="CM66" i="1"/>
  <c r="CL66" i="1"/>
  <c r="CK66" i="1"/>
  <c r="CP65" i="1"/>
  <c r="CN65" i="1"/>
  <c r="CM65" i="1"/>
  <c r="CL65" i="1"/>
  <c r="CK65" i="1"/>
  <c r="CP64" i="1"/>
  <c r="CN64" i="1"/>
  <c r="CM64" i="1"/>
  <c r="CK64" i="1"/>
  <c r="CL64" i="1" s="1"/>
  <c r="CP63" i="1"/>
  <c r="CN63" i="1"/>
  <c r="CM63" i="1"/>
  <c r="CL63" i="1"/>
  <c r="CK63" i="1"/>
  <c r="CP62" i="1"/>
  <c r="CN62" i="1"/>
  <c r="CM62" i="1"/>
  <c r="CK62" i="1"/>
  <c r="CL62" i="1" s="1"/>
  <c r="CP61" i="1"/>
  <c r="CN61" i="1"/>
  <c r="CM61" i="1"/>
  <c r="CL61" i="1" s="1"/>
  <c r="CK61" i="1"/>
  <c r="CP60" i="1"/>
  <c r="CN60" i="1"/>
  <c r="CM60" i="1"/>
  <c r="CL60" i="1" s="1"/>
  <c r="CK60" i="1"/>
  <c r="CP59" i="1"/>
  <c r="CN59" i="1"/>
  <c r="CM59" i="1"/>
  <c r="CK59" i="1"/>
  <c r="CL59" i="1" s="1"/>
  <c r="CP58" i="1"/>
  <c r="CN58" i="1"/>
  <c r="CM58" i="1"/>
  <c r="CL58" i="1" s="1"/>
  <c r="CK58" i="1"/>
  <c r="CP57" i="1"/>
  <c r="CN57" i="1"/>
  <c r="CM57" i="1"/>
  <c r="CK57" i="1"/>
  <c r="CL57" i="1" s="1"/>
  <c r="CP56" i="1"/>
  <c r="CN56" i="1"/>
  <c r="CM56" i="1"/>
  <c r="CL56" i="1" s="1"/>
  <c r="CK56" i="1"/>
  <c r="CP55" i="1"/>
  <c r="CN55" i="1"/>
  <c r="CM55" i="1"/>
  <c r="CL55" i="1" s="1"/>
  <c r="CK55" i="1"/>
  <c r="CP54" i="1"/>
  <c r="CN54" i="1"/>
  <c r="CM54" i="1"/>
  <c r="CL54" i="1"/>
  <c r="CK54" i="1"/>
  <c r="CP53" i="1"/>
  <c r="CN53" i="1"/>
  <c r="CM53" i="1"/>
  <c r="CL53" i="1"/>
  <c r="CK53" i="1"/>
  <c r="CP52" i="1"/>
  <c r="CN52" i="1"/>
  <c r="CM52" i="1"/>
  <c r="CK52" i="1"/>
  <c r="CL52" i="1" s="1"/>
  <c r="CP51" i="1"/>
  <c r="CN51" i="1"/>
  <c r="CM51" i="1"/>
  <c r="CL51" i="1"/>
  <c r="CK51" i="1"/>
  <c r="CP50" i="1"/>
  <c r="CN50" i="1"/>
  <c r="CM50" i="1"/>
  <c r="CK50" i="1"/>
  <c r="CL50" i="1" s="1"/>
  <c r="CP49" i="1"/>
  <c r="CN49" i="1"/>
  <c r="CM49" i="1"/>
  <c r="CL49" i="1" s="1"/>
  <c r="CK49" i="1"/>
  <c r="CP48" i="1"/>
  <c r="CN48" i="1"/>
  <c r="CM48" i="1"/>
  <c r="CL48" i="1" s="1"/>
  <c r="CK48" i="1"/>
  <c r="CP47" i="1"/>
  <c r="CN47" i="1"/>
  <c r="CM47" i="1"/>
  <c r="CK47" i="1"/>
  <c r="CL47" i="1" s="1"/>
  <c r="CP46" i="1"/>
  <c r="CN46" i="1"/>
  <c r="CM46" i="1"/>
  <c r="CL46" i="1" s="1"/>
  <c r="CK46" i="1"/>
  <c r="CP45" i="1"/>
  <c r="CN45" i="1"/>
  <c r="CM45" i="1"/>
  <c r="CK45" i="1"/>
  <c r="CL45" i="1" s="1"/>
  <c r="CP44" i="1"/>
  <c r="CN44" i="1"/>
  <c r="CM44" i="1"/>
  <c r="CL44" i="1" s="1"/>
  <c r="CK44" i="1"/>
  <c r="CP43" i="1"/>
  <c r="CN43" i="1"/>
  <c r="CM43" i="1"/>
  <c r="CL43" i="1" s="1"/>
  <c r="CK43" i="1"/>
  <c r="CP42" i="1"/>
  <c r="CN42" i="1"/>
  <c r="CM42" i="1"/>
  <c r="CL42" i="1"/>
  <c r="CK42" i="1"/>
  <c r="CP41" i="1"/>
  <c r="CN41" i="1"/>
  <c r="CM41" i="1"/>
  <c r="CL41" i="1"/>
  <c r="CK41" i="1"/>
  <c r="CP40" i="1"/>
  <c r="CN40" i="1"/>
  <c r="CM40" i="1"/>
  <c r="CK40" i="1"/>
  <c r="CL40" i="1" s="1"/>
  <c r="CP39" i="1"/>
  <c r="AK39" i="1"/>
  <c r="CK39" i="1" s="1"/>
  <c r="CP38" i="1"/>
  <c r="CN38" i="1"/>
  <c r="CM38" i="1"/>
  <c r="CK38" i="1"/>
  <c r="CL38" i="1" s="1"/>
  <c r="CP37" i="1"/>
  <c r="CN37" i="1"/>
  <c r="CM37" i="1"/>
  <c r="CL37" i="1" s="1"/>
  <c r="CK37" i="1"/>
  <c r="CP36" i="1"/>
  <c r="CN36" i="1"/>
  <c r="CM36" i="1"/>
  <c r="CL36" i="1" s="1"/>
  <c r="CK36" i="1"/>
  <c r="CP35" i="1"/>
  <c r="CN35" i="1"/>
  <c r="CM35" i="1"/>
  <c r="CL35" i="1"/>
  <c r="CK35" i="1"/>
  <c r="CP34" i="1"/>
  <c r="CN34" i="1"/>
  <c r="CM34" i="1"/>
  <c r="CL34" i="1"/>
  <c r="CK34" i="1"/>
  <c r="AK33" i="1"/>
  <c r="CP33" i="1" s="1"/>
  <c r="CP32" i="1"/>
  <c r="CN32" i="1"/>
  <c r="CM32" i="1"/>
  <c r="CL32" i="1" s="1"/>
  <c r="CK32" i="1"/>
  <c r="CP31" i="1"/>
  <c r="CN31" i="1"/>
  <c r="CM31" i="1"/>
  <c r="CK31" i="1"/>
  <c r="CL31" i="1" s="1"/>
  <c r="CP30" i="1"/>
  <c r="CN30" i="1"/>
  <c r="CM30" i="1"/>
  <c r="CL30" i="1" s="1"/>
  <c r="CK30" i="1"/>
  <c r="CP29" i="1"/>
  <c r="CN29" i="1"/>
  <c r="CM29" i="1"/>
  <c r="CL29" i="1" s="1"/>
  <c r="CK29" i="1"/>
  <c r="CP28" i="1"/>
  <c r="CN28" i="1"/>
  <c r="CM28" i="1"/>
  <c r="CL28" i="1"/>
  <c r="CK28" i="1"/>
  <c r="CP27" i="1"/>
  <c r="CN27" i="1"/>
  <c r="CM27" i="1"/>
  <c r="CL27" i="1"/>
  <c r="CK27" i="1"/>
  <c r="CP26" i="1"/>
  <c r="CN26" i="1"/>
  <c r="CM26" i="1"/>
  <c r="CK26" i="1"/>
  <c r="CL26" i="1" s="1"/>
  <c r="CP25" i="1"/>
  <c r="CN25" i="1"/>
  <c r="CM25" i="1"/>
  <c r="CL25" i="1"/>
  <c r="CK25" i="1"/>
  <c r="CP24" i="1"/>
  <c r="CN24" i="1"/>
  <c r="CM24" i="1"/>
  <c r="CK24" i="1"/>
  <c r="CL24" i="1" s="1"/>
  <c r="CP23" i="1"/>
  <c r="CN23" i="1"/>
  <c r="CM23" i="1"/>
  <c r="CL23" i="1" s="1"/>
  <c r="CK23" i="1"/>
  <c r="CP22" i="1"/>
  <c r="CN22" i="1"/>
  <c r="CM22" i="1"/>
  <c r="CL22" i="1" s="1"/>
  <c r="CK22" i="1"/>
  <c r="CP21" i="1"/>
  <c r="CN21" i="1"/>
  <c r="CM21" i="1"/>
  <c r="CK21" i="1"/>
  <c r="CL21" i="1" s="1"/>
  <c r="CP20" i="1"/>
  <c r="CN20" i="1"/>
  <c r="CM20" i="1"/>
  <c r="CL20" i="1" s="1"/>
  <c r="CK20" i="1"/>
  <c r="CP19" i="1"/>
  <c r="CN19" i="1"/>
  <c r="CM19" i="1"/>
  <c r="CK19" i="1"/>
  <c r="CL19" i="1" s="1"/>
  <c r="CP18" i="1"/>
  <c r="CN18" i="1"/>
  <c r="CM18" i="1"/>
  <c r="CL18" i="1" s="1"/>
  <c r="CK18" i="1"/>
  <c r="CP17" i="1"/>
  <c r="CN17" i="1"/>
  <c r="CM17" i="1"/>
  <c r="CL17" i="1" s="1"/>
  <c r="CK17" i="1"/>
  <c r="CP16" i="1"/>
  <c r="CN16" i="1"/>
  <c r="CM16" i="1"/>
  <c r="CL16" i="1"/>
  <c r="CK16" i="1"/>
  <c r="CP15" i="1"/>
  <c r="CN15" i="1"/>
  <c r="CM15" i="1"/>
  <c r="CL15" i="1"/>
  <c r="CK15" i="1"/>
  <c r="CP14" i="1"/>
  <c r="CN14" i="1"/>
  <c r="CM14" i="1"/>
  <c r="CK14" i="1"/>
  <c r="CL14" i="1" s="1"/>
  <c r="CP13" i="1"/>
  <c r="AK13" i="1"/>
  <c r="CK13" i="1" s="1"/>
  <c r="CP12" i="1"/>
  <c r="CN12" i="1"/>
  <c r="CM12" i="1"/>
  <c r="CK12" i="1"/>
  <c r="CL12" i="1" s="1"/>
  <c r="CP11" i="1"/>
  <c r="CN11" i="1"/>
  <c r="CM11" i="1"/>
  <c r="CL11" i="1" s="1"/>
  <c r="CK11" i="1"/>
  <c r="CP10" i="1"/>
  <c r="CN10" i="1"/>
  <c r="CM10" i="1"/>
  <c r="CL10" i="1" s="1"/>
  <c r="CK10" i="1"/>
  <c r="CP9" i="1"/>
  <c r="CN9" i="1"/>
  <c r="CM9" i="1"/>
  <c r="CL9" i="1"/>
  <c r="CK9" i="1"/>
  <c r="CP8" i="1"/>
  <c r="CN8" i="1"/>
  <c r="CM8" i="1"/>
  <c r="CL8" i="1"/>
  <c r="CK8" i="1"/>
  <c r="CP7" i="1"/>
  <c r="CN7" i="1"/>
  <c r="CM7" i="1"/>
  <c r="CK7" i="1"/>
  <c r="CL7" i="1" s="1"/>
  <c r="CP6" i="1"/>
  <c r="CN6" i="1"/>
  <c r="CM6" i="1"/>
  <c r="CL6" i="1"/>
  <c r="CK6" i="1"/>
  <c r="CP5" i="1"/>
  <c r="CN5" i="1"/>
  <c r="CM5" i="1"/>
  <c r="CK5" i="1"/>
  <c r="CL5" i="1" s="1"/>
  <c r="CP4" i="1"/>
  <c r="CN4" i="1"/>
  <c r="CM4" i="1"/>
  <c r="CL4" i="1" s="1"/>
  <c r="CK4" i="1"/>
  <c r="CR3" i="1"/>
  <c r="CP3" i="1"/>
  <c r="CN3" i="1"/>
  <c r="CM3" i="1"/>
  <c r="CL3" i="1" s="1"/>
  <c r="CK3" i="1"/>
  <c r="CM13" i="1" l="1"/>
  <c r="CL13" i="1" s="1"/>
  <c r="CM39" i="1"/>
  <c r="CL39" i="1" s="1"/>
  <c r="AK154" i="1"/>
  <c r="CN13" i="1"/>
  <c r="CN39" i="1"/>
  <c r="CM33" i="1"/>
  <c r="CK33" i="1"/>
  <c r="CM154" i="1"/>
  <c r="AK156" i="1"/>
  <c r="CL156" i="1" s="1"/>
  <c r="CN33" i="1"/>
  <c r="CK74" i="1"/>
  <c r="CM74" i="1"/>
  <c r="CL154" i="1" l="1"/>
  <c r="CR154" i="1"/>
  <c r="CL33" i="1"/>
  <c r="CL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</author>
    <author>BarnesVB8</author>
  </authors>
  <commentList>
    <comment ref="CP3" authorId="0" shapeId="0" xr:uid="{8E87220D-F9E7-4900-8EAA-07C59075C9D8}">
      <text>
        <r>
          <rPr>
            <b/>
            <sz val="9"/>
            <color indexed="81"/>
            <rFont val="Tahoma"/>
            <family val="2"/>
          </rPr>
          <t>v:</t>
        </r>
        <r>
          <rPr>
            <sz val="9"/>
            <color indexed="81"/>
            <rFont val="Tahoma"/>
            <family val="2"/>
          </rPr>
          <t xml:space="preserve">
How to find smallest non-zero number??</t>
        </r>
      </text>
    </comment>
    <comment ref="J109" authorId="1" shapeId="0" xr:uid="{7942F31B-BCCA-4517-B8D3-9935E0841476}">
      <text>
        <r>
          <rPr>
            <b/>
            <sz val="8"/>
            <color indexed="81"/>
            <rFont val="Tahoma"/>
            <family val="2"/>
          </rPr>
          <t>BarnesVB8:</t>
        </r>
        <r>
          <rPr>
            <sz val="8"/>
            <color indexed="81"/>
            <rFont val="Tahoma"/>
            <family val="2"/>
          </rPr>
          <t xml:space="preserve">
Apparently not accepted. NAS says Catharus sp. No argument from VBB.</t>
        </r>
      </text>
    </comment>
    <comment ref="CL160" authorId="0" shapeId="0" xr:uid="{832B70D6-0C18-4346-808B-2DB50485D276}">
      <text>
        <r>
          <rPr>
            <b/>
            <sz val="9"/>
            <color indexed="81"/>
            <rFont val="Tahoma"/>
            <family val="2"/>
          </rPr>
          <t>v:</t>
        </r>
        <r>
          <rPr>
            <sz val="9"/>
            <color indexed="81"/>
            <rFont val="Tahoma"/>
            <family val="2"/>
          </rPr>
          <t xml:space="preserve">
2010 untili current</t>
        </r>
      </text>
    </comment>
  </commentList>
</comments>
</file>

<file path=xl/sharedStrings.xml><?xml version="1.0" encoding="utf-8"?>
<sst xmlns="http://schemas.openxmlformats.org/spreadsheetml/2006/main" count="970" uniqueCount="548">
  <si>
    <t>eBird</t>
  </si>
  <si>
    <t>Scientific Name</t>
  </si>
  <si>
    <t>DATE</t>
  </si>
  <si>
    <t>Former Name</t>
  </si>
  <si>
    <t>Order</t>
  </si>
  <si>
    <t>Family</t>
  </si>
  <si>
    <t>Subfamily</t>
  </si>
  <si>
    <t>Years on</t>
  </si>
  <si>
    <t>Average</t>
  </si>
  <si>
    <t>Totals</t>
  </si>
  <si>
    <t>High</t>
  </si>
  <si>
    <t>Low non-0</t>
  </si>
  <si>
    <t>Low</t>
  </si>
  <si>
    <t>Adjusted</t>
  </si>
  <si>
    <t>Comments</t>
  </si>
  <si>
    <t>Seq</t>
  </si>
  <si>
    <t>CAS-CBC</t>
  </si>
  <si>
    <t>iBird</t>
  </si>
  <si>
    <t>CAS Order</t>
  </si>
  <si>
    <t>AOU Order 2017</t>
  </si>
  <si>
    <t>AOU ID</t>
  </si>
  <si>
    <t xml:space="preserve"> </t>
  </si>
  <si>
    <t>COUNT YEAR</t>
  </si>
  <si>
    <t>`</t>
  </si>
  <si>
    <t>count since 1960</t>
  </si>
  <si>
    <t>Count</t>
  </si>
  <si>
    <t>Year</t>
  </si>
  <si>
    <t>Year (last)</t>
  </si>
  <si>
    <t>Chen caerulescens</t>
  </si>
  <si>
    <t>Snow Goose</t>
  </si>
  <si>
    <t>Anseriformes</t>
  </si>
  <si>
    <t>Anatidae</t>
  </si>
  <si>
    <t>Anserinae</t>
  </si>
  <si>
    <t>98,10,15,22</t>
  </si>
  <si>
    <t>(2022)</t>
  </si>
  <si>
    <t>Branta bernicla</t>
  </si>
  <si>
    <t>Brant</t>
  </si>
  <si>
    <t>(2007)</t>
  </si>
  <si>
    <t>Branta hutchinsii</t>
  </si>
  <si>
    <t>Cackling Goose</t>
  </si>
  <si>
    <t>CW</t>
  </si>
  <si>
    <t>Only CW 2018</t>
  </si>
  <si>
    <t>Branta canadensis</t>
  </si>
  <si>
    <t>Canada Goose</t>
  </si>
  <si>
    <t>1974</t>
  </si>
  <si>
    <t>Cygnus olor</t>
  </si>
  <si>
    <t>Mute Swan</t>
  </si>
  <si>
    <t>(2001)</t>
  </si>
  <si>
    <t>Cygnus columbianus</t>
  </si>
  <si>
    <t>Tundra Swan</t>
  </si>
  <si>
    <t>Whistling Swan</t>
  </si>
  <si>
    <t>(2019)</t>
  </si>
  <si>
    <t>Aix sponsa</t>
  </si>
  <si>
    <t>Wood Duck</t>
  </si>
  <si>
    <t>Anatinae</t>
  </si>
  <si>
    <t>2015</t>
  </si>
  <si>
    <t>(2018)</t>
  </si>
  <si>
    <t>Anas clypeata</t>
  </si>
  <si>
    <t>Northern Shoveler</t>
  </si>
  <si>
    <t>(2021)</t>
  </si>
  <si>
    <t>Anas strepera</t>
  </si>
  <si>
    <t>Gadwall</t>
  </si>
  <si>
    <t>Anas americana</t>
  </si>
  <si>
    <t>American Wigeon</t>
  </si>
  <si>
    <t>(2024)</t>
  </si>
  <si>
    <t>Anas platyrhynchos</t>
  </si>
  <si>
    <t>Mallard</t>
  </si>
  <si>
    <t>1960</t>
  </si>
  <si>
    <t>Anas rubripes</t>
  </si>
  <si>
    <t>American Black Duck</t>
  </si>
  <si>
    <t>76,77</t>
  </si>
  <si>
    <t>2004</t>
  </si>
  <si>
    <t>Anas acuta</t>
  </si>
  <si>
    <t>Northern Pintail</t>
  </si>
  <si>
    <t>96,07</t>
  </si>
  <si>
    <t>Anas crecca</t>
  </si>
  <si>
    <t>Green-winged Teal</t>
  </si>
  <si>
    <t>95,96</t>
  </si>
  <si>
    <t>Aythya valisineria</t>
  </si>
  <si>
    <t>Canvasback</t>
  </si>
  <si>
    <t>(1976)</t>
  </si>
  <si>
    <t>Aythya americana</t>
  </si>
  <si>
    <t>Redhead</t>
  </si>
  <si>
    <t>Aythya collaris</t>
  </si>
  <si>
    <t>Ring-necked Duck</t>
  </si>
  <si>
    <t>(2011)</t>
  </si>
  <si>
    <t>Aythya marila</t>
  </si>
  <si>
    <t>Greater Scaup</t>
  </si>
  <si>
    <t>Only CW 2017</t>
  </si>
  <si>
    <t>Aythya affinis</t>
  </si>
  <si>
    <t>Lesser Scaup</t>
  </si>
  <si>
    <t>72,85</t>
  </si>
  <si>
    <t>(2020)</t>
  </si>
  <si>
    <t>Clangula hyemalis</t>
  </si>
  <si>
    <t>Long-tailed Duck</t>
  </si>
  <si>
    <t xml:space="preserve"> Oldsquaw</t>
  </si>
  <si>
    <t>(1984)</t>
  </si>
  <si>
    <t>Bucephala albeola</t>
  </si>
  <si>
    <t>Bufflehead</t>
  </si>
  <si>
    <t>Bucephala clangula</t>
  </si>
  <si>
    <t>Common Goldeneye</t>
  </si>
  <si>
    <t>(1989)</t>
  </si>
  <si>
    <t>Bucephala islandica</t>
  </si>
  <si>
    <t>Barrow's Goldeneye</t>
  </si>
  <si>
    <t>(2006)</t>
  </si>
  <si>
    <t>Lophodytes cucullatus</t>
  </si>
  <si>
    <t>Hooded Merganser</t>
  </si>
  <si>
    <t>1999,2015</t>
  </si>
  <si>
    <t>(2015)</t>
  </si>
  <si>
    <t>Mergus merganser</t>
  </si>
  <si>
    <t>Common Merganser</t>
  </si>
  <si>
    <t>2016</t>
  </si>
  <si>
    <t>(2016)</t>
  </si>
  <si>
    <t>Mergus serrator</t>
  </si>
  <si>
    <t>Red-breasted Merganser</t>
  </si>
  <si>
    <t>Only CW - 2013, 2017</t>
  </si>
  <si>
    <t>Oxyura jamaicensis</t>
  </si>
  <si>
    <t>Ruddy Duck</t>
  </si>
  <si>
    <t>(2012)</t>
  </si>
  <si>
    <t>Colinus virginianus</t>
  </si>
  <si>
    <t>Northern Bobwhite</t>
  </si>
  <si>
    <t>Galliformes</t>
  </si>
  <si>
    <t>Odontophoridae</t>
  </si>
  <si>
    <t>(1995)</t>
  </si>
  <si>
    <t>Meleagris gallopavo</t>
  </si>
  <si>
    <t>Wild Turkey</t>
  </si>
  <si>
    <t>Phasianidae</t>
  </si>
  <si>
    <t>Meleagridinae</t>
  </si>
  <si>
    <t>2005</t>
  </si>
  <si>
    <t>Bonasa umbellus</t>
  </si>
  <si>
    <t>Ruffed Grouse</t>
  </si>
  <si>
    <t>Tetraoninae</t>
  </si>
  <si>
    <t>(1998)</t>
  </si>
  <si>
    <t>Phasianus colchicus</t>
  </si>
  <si>
    <t>Ring-necked Pheasant</t>
  </si>
  <si>
    <t>Phasianinae</t>
  </si>
  <si>
    <t>2012</t>
  </si>
  <si>
    <t>Podilymbus podiceps</t>
  </si>
  <si>
    <t>Pied-billed Grebe</t>
  </si>
  <si>
    <t>Podicipediformes</t>
  </si>
  <si>
    <t>Podicipedidae</t>
  </si>
  <si>
    <t>2006 et al</t>
  </si>
  <si>
    <t>Podiceps auritus</t>
  </si>
  <si>
    <t>Horned Grebe</t>
  </si>
  <si>
    <t>(2010)</t>
  </si>
  <si>
    <t>Columba livia</t>
  </si>
  <si>
    <t>Rock Pigeon</t>
  </si>
  <si>
    <t>Rock Dove</t>
  </si>
  <si>
    <t>Columbiformes</t>
  </si>
  <si>
    <t>Columbidae</t>
  </si>
  <si>
    <t>2009</t>
  </si>
  <si>
    <t>Streptopelia decaocto</t>
  </si>
  <si>
    <t>Eurasian Collared-Dove</t>
  </si>
  <si>
    <t>(2017)</t>
  </si>
  <si>
    <t>Streptopelia roseogrisea (formerly risoria)</t>
  </si>
  <si>
    <t>African Collared-Dove</t>
  </si>
  <si>
    <t>Ringed-turtle Dove (1998)</t>
  </si>
  <si>
    <t>Seems legit. Prob domestic.</t>
  </si>
  <si>
    <t>Real?</t>
  </si>
  <si>
    <t>Zenaida macroura</t>
  </si>
  <si>
    <t>Mourning Dove</t>
  </si>
  <si>
    <t>Selasphorus rufus</t>
  </si>
  <si>
    <t>Rufous Hummingbird</t>
  </si>
  <si>
    <t>2020</t>
  </si>
  <si>
    <t>Fulica americana</t>
  </si>
  <si>
    <t>American Coot</t>
  </si>
  <si>
    <t>Gruiformes</t>
  </si>
  <si>
    <t>Rallidae</t>
  </si>
  <si>
    <t>(2013)</t>
  </si>
  <si>
    <t>Grus canadensis</t>
  </si>
  <si>
    <t>Sandhill Crane</t>
  </si>
  <si>
    <t>Grue du Canada</t>
  </si>
  <si>
    <t>Gruidae</t>
  </si>
  <si>
    <t>Gruinae</t>
  </si>
  <si>
    <t>Only CW - 2013</t>
  </si>
  <si>
    <t>Charadrius vociferus</t>
  </si>
  <si>
    <t>Killdeer</t>
  </si>
  <si>
    <t>Charadriiformes</t>
  </si>
  <si>
    <t>Charadriidae</t>
  </si>
  <si>
    <t>Charadriinae</t>
  </si>
  <si>
    <t>2023</t>
  </si>
  <si>
    <t>Gallinago delicata</t>
  </si>
  <si>
    <t>Wilson's Snipe</t>
  </si>
  <si>
    <t>Common Snipe</t>
  </si>
  <si>
    <t>Scolopacidae</t>
  </si>
  <si>
    <t>Scolopacinae</t>
  </si>
  <si>
    <t>Actitis macularius</t>
  </si>
  <si>
    <t>Spotted Sandpiper</t>
  </si>
  <si>
    <t>(1990)</t>
  </si>
  <si>
    <t>Chroicocephalus philadelphia</t>
  </si>
  <si>
    <t>Bonaparte's Gull</t>
  </si>
  <si>
    <t>No records. Leave as is.</t>
  </si>
  <si>
    <t>Larus delawarensis</t>
  </si>
  <si>
    <t>Ring-billed Gull</t>
  </si>
  <si>
    <t>Laridae</t>
  </si>
  <si>
    <t>Larinae</t>
  </si>
  <si>
    <t>Larus argentatus</t>
  </si>
  <si>
    <t>Herring Gull</t>
  </si>
  <si>
    <t>Gavia immer</t>
  </si>
  <si>
    <t>Common Loon</t>
  </si>
  <si>
    <t>Gaviiformes</t>
  </si>
  <si>
    <t>Gaviidae</t>
  </si>
  <si>
    <t>2008 et al</t>
  </si>
  <si>
    <t>(2008)</t>
  </si>
  <si>
    <t>Phalacrocorax auritus</t>
  </si>
  <si>
    <t>Double-crested Cormorant</t>
  </si>
  <si>
    <t>Suliformes</t>
  </si>
  <si>
    <t>Phalacrocoracidae</t>
  </si>
  <si>
    <t>Phalacrocorax</t>
  </si>
  <si>
    <t>Only CW - 2016</t>
  </si>
  <si>
    <t>Ardea herodias</t>
  </si>
  <si>
    <t>Great Blue Heron</t>
  </si>
  <si>
    <t>Pelecaniformes</t>
  </si>
  <si>
    <t>Ardeidae</t>
  </si>
  <si>
    <t>Coragyps atratus</t>
  </si>
  <si>
    <t>Black Vulture</t>
  </si>
  <si>
    <t>Accipitriformes</t>
  </si>
  <si>
    <t>Cathartidae</t>
  </si>
  <si>
    <t>Cathartes aura</t>
  </si>
  <si>
    <t>Turkey Vulture</t>
  </si>
  <si>
    <t>Pandion haliaetus</t>
  </si>
  <si>
    <t>Osprey</t>
  </si>
  <si>
    <t>Pandionidae</t>
  </si>
  <si>
    <t>(2005)</t>
  </si>
  <si>
    <t>Circus cyaneus</t>
  </si>
  <si>
    <t>Northern Harrier</t>
  </si>
  <si>
    <t>Marsh Hawk</t>
  </si>
  <si>
    <t>Accipitridae</t>
  </si>
  <si>
    <t>Accipiter striatus</t>
  </si>
  <si>
    <t>Sharp-shinned Hawk</t>
  </si>
  <si>
    <t>05,07</t>
  </si>
  <si>
    <t>1979</t>
  </si>
  <si>
    <t>Accipiter cooperii</t>
  </si>
  <si>
    <t>Cooper's Hawk</t>
  </si>
  <si>
    <t>2005,2016</t>
  </si>
  <si>
    <t>1986</t>
  </si>
  <si>
    <t>Accipiter gentilis</t>
  </si>
  <si>
    <t>Northern Goshawk</t>
  </si>
  <si>
    <t>Haliaeetus leucocephalus</t>
  </si>
  <si>
    <t>Bald Eagle</t>
  </si>
  <si>
    <t>2024</t>
  </si>
  <si>
    <t>Buteo lineatus</t>
  </si>
  <si>
    <t>Red-shouldered Hawk</t>
  </si>
  <si>
    <t>1998,2024</t>
  </si>
  <si>
    <t>Buteo jamaicensis</t>
  </si>
  <si>
    <t>Red-tailed Hawk</t>
  </si>
  <si>
    <t>1967</t>
  </si>
  <si>
    <t>Buteo lagopus</t>
  </si>
  <si>
    <t>Rough-legged Hawk</t>
  </si>
  <si>
    <t>Tyto alba</t>
  </si>
  <si>
    <t>Barn Owl</t>
  </si>
  <si>
    <t>Strigiformes</t>
  </si>
  <si>
    <t>Tytonidae</t>
  </si>
  <si>
    <t>Megascops asio</t>
  </si>
  <si>
    <t>Eastern Screech-Owl</t>
  </si>
  <si>
    <t>Strigidae</t>
  </si>
  <si>
    <t>Bubo virginianus</t>
  </si>
  <si>
    <t>Great Horned Owl</t>
  </si>
  <si>
    <t>2021</t>
  </si>
  <si>
    <t>Strix varia</t>
  </si>
  <si>
    <t>Barred Owl</t>
  </si>
  <si>
    <t>Asio flammeus</t>
  </si>
  <si>
    <t>Short-eared Owl</t>
  </si>
  <si>
    <t>Northern Saw-whet Owl</t>
  </si>
  <si>
    <t>Megaceryle alcyon</t>
  </si>
  <si>
    <t>Belted Kingfisher</t>
  </si>
  <si>
    <t>Coraciiformes</t>
  </si>
  <si>
    <t>Alcedinidae</t>
  </si>
  <si>
    <t>Cerylinae</t>
  </si>
  <si>
    <t>Sphyrapicus varius</t>
  </si>
  <si>
    <t>Yellow-bellied Sapsucker</t>
  </si>
  <si>
    <t>Piciformes</t>
  </si>
  <si>
    <t>Picidae</t>
  </si>
  <si>
    <t>Picinae</t>
  </si>
  <si>
    <t>Melanerpes erythrocephalus</t>
  </si>
  <si>
    <t>Red-headed Woodpecker</t>
  </si>
  <si>
    <t>Melanerpes carolinus</t>
  </si>
  <si>
    <t>Red-bellied Woodpecker</t>
  </si>
  <si>
    <t>2022</t>
  </si>
  <si>
    <t>1962</t>
  </si>
  <si>
    <t>Picoides arcticus</t>
  </si>
  <si>
    <t>Black-backed Woodpecker</t>
  </si>
  <si>
    <t>Arctic Three-Toed Woodpecker</t>
  </si>
  <si>
    <t>Seems legit.</t>
  </si>
  <si>
    <t>Picoides pubescens</t>
  </si>
  <si>
    <t>Downy Woodpecker</t>
  </si>
  <si>
    <t>Picoides villosus</t>
  </si>
  <si>
    <t>Hairy Woodpecker</t>
  </si>
  <si>
    <t>Dryocopus pileatus</t>
  </si>
  <si>
    <t>Pileated Woodpecker</t>
  </si>
  <si>
    <t>1969</t>
  </si>
  <si>
    <t>Colaptes auratus</t>
  </si>
  <si>
    <t>Northern Flicker</t>
  </si>
  <si>
    <t>86,12</t>
  </si>
  <si>
    <t>1968</t>
  </si>
  <si>
    <t>Falco sparverius</t>
  </si>
  <si>
    <t>American Kestrel</t>
  </si>
  <si>
    <t>Sparrow Hawk</t>
  </si>
  <si>
    <t>Falconiformes</t>
  </si>
  <si>
    <t>Falconidae</t>
  </si>
  <si>
    <t>Falconinae</t>
  </si>
  <si>
    <t>Falco columbarius</t>
  </si>
  <si>
    <t>Merlin</t>
  </si>
  <si>
    <t>Pigeon Hawk</t>
  </si>
  <si>
    <t>85,10,12</t>
  </si>
  <si>
    <t>Falco peregrinus</t>
  </si>
  <si>
    <t>Peregrine Falcon</t>
  </si>
  <si>
    <t>Contopus virens</t>
  </si>
  <si>
    <t>Eastern Wood-Pewee</t>
  </si>
  <si>
    <t>Passeriformes</t>
  </si>
  <si>
    <t>Tyrannidae</t>
  </si>
  <si>
    <t>Fluvicolinae</t>
  </si>
  <si>
    <t>2002</t>
  </si>
  <si>
    <t>(2002)</t>
  </si>
  <si>
    <t>Sayornis phoebe</t>
  </si>
  <si>
    <t>Eastern Phoebe</t>
  </si>
  <si>
    <t>Lanius ludovicianus</t>
  </si>
  <si>
    <t>Loggerhead Shrike</t>
  </si>
  <si>
    <t>Laniidae</t>
  </si>
  <si>
    <t>70,84,92</t>
  </si>
  <si>
    <t>Cyanocitta cristata</t>
  </si>
  <si>
    <t>Blue Jay</t>
  </si>
  <si>
    <t>Corvidae</t>
  </si>
  <si>
    <t>2014</t>
  </si>
  <si>
    <t>Corvus brachyrhynchos</t>
  </si>
  <si>
    <t>American Crow</t>
  </si>
  <si>
    <t>Corvus ossifragus</t>
  </si>
  <si>
    <t>Fish Crow</t>
  </si>
  <si>
    <t>Corvus corax</t>
  </si>
  <si>
    <t>Common Raven</t>
  </si>
  <si>
    <t>Poecile carolinensis</t>
  </si>
  <si>
    <t>Carolina Chickadee</t>
  </si>
  <si>
    <t>Paridae</t>
  </si>
  <si>
    <t>2013: 38</t>
  </si>
  <si>
    <t>Poecile atricapillus</t>
  </si>
  <si>
    <t>Black-capped Chickadee</t>
  </si>
  <si>
    <t>2013: 133</t>
  </si>
  <si>
    <t>Carolina/Black-capped chickadee</t>
  </si>
  <si>
    <t>2013-Start reporting as CH sp</t>
  </si>
  <si>
    <t>Baeolophus bicolor</t>
  </si>
  <si>
    <t>Tufted Titmouse</t>
  </si>
  <si>
    <t>Eremophila alpestris</t>
  </si>
  <si>
    <t>Horned Lark</t>
  </si>
  <si>
    <t>Alaudidae</t>
  </si>
  <si>
    <t>Hirundo rustica</t>
  </si>
  <si>
    <t>Barn Swallow</t>
  </si>
  <si>
    <t>Hirundinidae</t>
  </si>
  <si>
    <t>Hirundininae</t>
  </si>
  <si>
    <t>Regulus calendula</t>
  </si>
  <si>
    <t>Ruby-crowned Kinglet</t>
  </si>
  <si>
    <t>Regulidae</t>
  </si>
  <si>
    <t>2013</t>
  </si>
  <si>
    <t>Regulus satrapa</t>
  </si>
  <si>
    <t>Golden-crowned Kinglet</t>
  </si>
  <si>
    <t>1973,12</t>
  </si>
  <si>
    <t>1997</t>
  </si>
  <si>
    <t>Sitta canadensis</t>
  </si>
  <si>
    <t>Red-breasted Nuthatch</t>
  </si>
  <si>
    <t>Sittidae</t>
  </si>
  <si>
    <t>Sittinae</t>
  </si>
  <si>
    <t>1987,12</t>
  </si>
  <si>
    <t>Sitta carolinensis</t>
  </si>
  <si>
    <t>White-breasted Nuthatch</t>
  </si>
  <si>
    <t>Certhia americana</t>
  </si>
  <si>
    <t>Brown Creeper</t>
  </si>
  <si>
    <t>Certhiidae</t>
  </si>
  <si>
    <t>Certhiinae</t>
  </si>
  <si>
    <t>1999</t>
  </si>
  <si>
    <t>Troglodytes aedon</t>
  </si>
  <si>
    <t>House Wren</t>
  </si>
  <si>
    <t>Troglodytidae</t>
  </si>
  <si>
    <t>Troglodytes hiemalis</t>
  </si>
  <si>
    <t>Winter Wren</t>
  </si>
  <si>
    <t>Thryothorus ludovicianus</t>
  </si>
  <si>
    <t>Carolina Wren</t>
  </si>
  <si>
    <t>Sturnus vulgaris</t>
  </si>
  <si>
    <t>European Starling</t>
  </si>
  <si>
    <t>Sturnidae</t>
  </si>
  <si>
    <t>Dumetella carolinensis</t>
  </si>
  <si>
    <t>Gray Catbird</t>
  </si>
  <si>
    <t>Mimidae</t>
  </si>
  <si>
    <t>91,02</t>
  </si>
  <si>
    <t>Toxostoma rufum</t>
  </si>
  <si>
    <t>Brown Thrasher</t>
  </si>
  <si>
    <t>Mimus polyglottos</t>
  </si>
  <si>
    <t>Northern Mockingbird</t>
  </si>
  <si>
    <t>Sialia sialis</t>
  </si>
  <si>
    <t>Eastern Bluebird</t>
  </si>
  <si>
    <t>Turdidae</t>
  </si>
  <si>
    <t>2017</t>
  </si>
  <si>
    <t>1981</t>
  </si>
  <si>
    <t>Myadestes townsendi</t>
  </si>
  <si>
    <t>Townsend's Solitaire</t>
  </si>
  <si>
    <t>Ixoreus naevius</t>
  </si>
  <si>
    <t>Varied Thrush</t>
  </si>
  <si>
    <t>(2004)</t>
  </si>
  <si>
    <t>Catharus ustulatus</t>
  </si>
  <si>
    <t>Swainson's Thrush</t>
  </si>
  <si>
    <t>Suspicious ID; not accepted</t>
  </si>
  <si>
    <t>Catharus guttatus</t>
  </si>
  <si>
    <t>Hermit Thrush</t>
  </si>
  <si>
    <t>Hylocichla mustelina</t>
  </si>
  <si>
    <t>Wood Thrush</t>
  </si>
  <si>
    <t>2008,2010</t>
  </si>
  <si>
    <t>Turdus migratorius</t>
  </si>
  <si>
    <t>American Robin</t>
  </si>
  <si>
    <t>Bombycilla cedrorum</t>
  </si>
  <si>
    <t>Cedar Waxwing</t>
  </si>
  <si>
    <t>Bombycillidae</t>
  </si>
  <si>
    <t>1994</t>
  </si>
  <si>
    <t>Passer domesticus</t>
  </si>
  <si>
    <t>House Sparrow</t>
  </si>
  <si>
    <t>Passeridae</t>
  </si>
  <si>
    <t>63,68</t>
  </si>
  <si>
    <t>Anthus rubescens</t>
  </si>
  <si>
    <t>American Pipit</t>
  </si>
  <si>
    <t>Motacillidae</t>
  </si>
  <si>
    <t>Coccothraustes vespertinus</t>
  </si>
  <si>
    <t>Evening Grosbeak</t>
  </si>
  <si>
    <t>Fringillidae</t>
  </si>
  <si>
    <t>Carduelinae</t>
  </si>
  <si>
    <t>Pinicola enucleator</t>
  </si>
  <si>
    <t>Pine Grosbeak</t>
  </si>
  <si>
    <t>Haemorhous mexicanus</t>
  </si>
  <si>
    <t>House Finch</t>
  </si>
  <si>
    <t>Carpodacus mexicanus</t>
  </si>
  <si>
    <t>Haemorhous purpureus</t>
  </si>
  <si>
    <t>Purple Finch</t>
  </si>
  <si>
    <t>Carpodacus purpureus</t>
  </si>
  <si>
    <t>Acanthis flammea</t>
  </si>
  <si>
    <t>Common Redpoll</t>
  </si>
  <si>
    <t>86,88</t>
  </si>
  <si>
    <t>Loxia curvirostra</t>
  </si>
  <si>
    <t>Red Crossbill</t>
  </si>
  <si>
    <t>(1997)</t>
  </si>
  <si>
    <t>Loxia leucoptera</t>
  </si>
  <si>
    <t>White-winged Crossbill</t>
  </si>
  <si>
    <t>Spinus pinus</t>
  </si>
  <si>
    <t>Pine Siskin</t>
  </si>
  <si>
    <t>Spinus tristis</t>
  </si>
  <si>
    <t>American Goldfinch</t>
  </si>
  <si>
    <t>Calcarius lapponicus</t>
  </si>
  <si>
    <t>Lapland Longspur</t>
  </si>
  <si>
    <t>Calcariidae</t>
  </si>
  <si>
    <t>(2023)</t>
  </si>
  <si>
    <t>Plectrophenax nivalis</t>
  </si>
  <si>
    <t>Snow Bunting</t>
  </si>
  <si>
    <t>Spizella passerina</t>
  </si>
  <si>
    <t>Chipping Sparrow</t>
  </si>
  <si>
    <t>Emberizidae</t>
  </si>
  <si>
    <t>Spizella pusilla</t>
  </si>
  <si>
    <t>Field Sparrow</t>
  </si>
  <si>
    <t>Chondestes grammacus</t>
  </si>
  <si>
    <t>Lark Sparrow</t>
  </si>
  <si>
    <t>(1981)</t>
  </si>
  <si>
    <t>Spizella arborea</t>
  </si>
  <si>
    <t>American Tree Sparrow</t>
  </si>
  <si>
    <t>Passerella iliaca</t>
  </si>
  <si>
    <t>Fox Sparrow</t>
  </si>
  <si>
    <t>Junco hyemalis</t>
  </si>
  <si>
    <t>Dark-eyed Junco</t>
  </si>
  <si>
    <t>Slate-colored Junco</t>
  </si>
  <si>
    <t>Zonotrichia leucophrys</t>
  </si>
  <si>
    <t>White-crowned Sparrow</t>
  </si>
  <si>
    <t>1965</t>
  </si>
  <si>
    <t>Zonotrichia querula</t>
  </si>
  <si>
    <t>Harris's Sparrow</t>
  </si>
  <si>
    <t>Zonotrichia albicollis</t>
  </si>
  <si>
    <t>White-throated Sparrow</t>
  </si>
  <si>
    <t>Pooecetes gramineus</t>
  </si>
  <si>
    <t>Vesper Sparrow</t>
  </si>
  <si>
    <t>1973</t>
  </si>
  <si>
    <t>Passerculus sandwichensis</t>
  </si>
  <si>
    <t>Savannah Sparrow</t>
  </si>
  <si>
    <t>Melospiza melodia</t>
  </si>
  <si>
    <t>Song Sparrow</t>
  </si>
  <si>
    <t>Melospiza georgiana</t>
  </si>
  <si>
    <t>Swamp Sparrow</t>
  </si>
  <si>
    <t>Pipilo erythrophthalmus</t>
  </si>
  <si>
    <t>Eastern Towhee</t>
  </si>
  <si>
    <t>Rufous-sided Towhee</t>
  </si>
  <si>
    <t>Sturnella magna</t>
  </si>
  <si>
    <t>Eastern Meadowlark</t>
  </si>
  <si>
    <t>Icteridae</t>
  </si>
  <si>
    <t>Agelaius phoeniceus</t>
  </si>
  <si>
    <t>Red-winged Blackbird</t>
  </si>
  <si>
    <t>Molothrus ater</t>
  </si>
  <si>
    <t>Brown-headed Cowbird</t>
  </si>
  <si>
    <t>Euphagus carolinus</t>
  </si>
  <si>
    <t>Rusty Blackbird</t>
  </si>
  <si>
    <t>Quiscalus quiscula</t>
  </si>
  <si>
    <t>Common Grackle</t>
  </si>
  <si>
    <t>Purple Grackle</t>
  </si>
  <si>
    <t>2019</t>
  </si>
  <si>
    <t>Parkesia noveboracensis</t>
  </si>
  <si>
    <t>Northern Waterthrush</t>
  </si>
  <si>
    <t>Parulidae</t>
  </si>
  <si>
    <t>Mniotilta varia</t>
  </si>
  <si>
    <t>Black-and-white Warbler</t>
  </si>
  <si>
    <t>(1983)</t>
  </si>
  <si>
    <t>Geothlypis trichas</t>
  </si>
  <si>
    <t>Common Yellowthroat</t>
  </si>
  <si>
    <t>Dendroica palmarum</t>
  </si>
  <si>
    <t>Palm Warbler</t>
  </si>
  <si>
    <t>84,87,24</t>
  </si>
  <si>
    <t>Dendroica coronata</t>
  </si>
  <si>
    <t>Yellow-rumped Warbler</t>
  </si>
  <si>
    <t>Cardinalis cardinalis</t>
  </si>
  <si>
    <t>Northern Cardinal</t>
  </si>
  <si>
    <t>Cardinalidae</t>
  </si>
  <si>
    <t>TOTAL COUNT</t>
  </si>
  <si>
    <t>TOTAL SPECIES</t>
  </si>
  <si>
    <t>OBSERVERS IN FIELD</t>
  </si>
  <si>
    <t>PARTY Day HOURS</t>
  </si>
  <si>
    <t>FEEDER WATCHERS</t>
  </si>
  <si>
    <t>PARTY Owl HOURS</t>
  </si>
  <si>
    <t xml:space="preserve">records taken from Audubon on line &amp; other </t>
  </si>
  <si>
    <t>FEEDER HOURS</t>
  </si>
  <si>
    <t>records for count years 56 to 62 from Ken Gabler</t>
  </si>
  <si>
    <t>BOLD - HIGH COUNT</t>
  </si>
  <si>
    <t>TEMP           HIGH</t>
  </si>
  <si>
    <t xml:space="preserve">                    LOW</t>
  </si>
  <si>
    <t>us - unusual species</t>
  </si>
  <si>
    <t>Heavy Snow</t>
  </si>
  <si>
    <t>Rain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</si>
  <si>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</si>
  <si>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See comments in Column H-I.</t>
  </si>
  <si>
    <t>Cygnus buccinator</t>
  </si>
  <si>
    <t>Trumpeter Swan</t>
  </si>
  <si>
    <t>Mistake. Change to Mute.</t>
  </si>
  <si>
    <t>aw</t>
  </si>
  <si>
    <t>Leave as is. Earl Nollenberger confirms, sort of. Said no to Lesser Scaup</t>
  </si>
  <si>
    <t>Streptopelia risoria</t>
  </si>
  <si>
    <t>Ringed-turtle Dove</t>
  </si>
  <si>
    <t>Pheucticus melanocephalus</t>
  </si>
  <si>
    <t>Black-headed Grosbeak</t>
  </si>
  <si>
    <t>Exclude. Write-in on tally worksheet. Not on tablet.</t>
  </si>
  <si>
    <t>Buteo platypterus</t>
  </si>
  <si>
    <t>Broad-winged Hawk</t>
  </si>
  <si>
    <t>Butorides virescens</t>
  </si>
  <si>
    <t>Green Heron</t>
  </si>
  <si>
    <t>Exclude. Write-in on tally worksheet. Not on tablet. Joan Bowen thinks no.</t>
  </si>
  <si>
    <t>Green-backed Heron</t>
  </si>
  <si>
    <t>junco sp/tree sp</t>
  </si>
  <si>
    <t>Color Key</t>
  </si>
  <si>
    <t>Yellow shading in Seq column A means not included on field list or tally summary list.</t>
  </si>
  <si>
    <t>Red text in Species column G means seen too rarely to list on field or tally sheet; or too poorly documented</t>
  </si>
  <si>
    <t>Blue text in Species column G means only seen in count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</si>
</sst>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0.0"/>
  </numFmts>
  <fonts count="12" x14ac:knownFonts="1">
    <font>
      <sz val="10"/>
      <name val="Arial"/>
    </font>
    <font>
      <sz val="10"/>
      <name val="Arial"/>
      <family val="2"/>
    </font>
    <font>
      <b/>
      <sz val="9"/>
      <color rgb="FF333333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164" fontId="0" fillId="0" borderId="0" xfId="0" applyNumberForma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1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165" fontId="0" fillId="0" borderId="0" xfId="0" applyNumberFormat="1"/>
    <xf numFmtId="0" fontId="0" fillId="0" borderId="0" xfId="0" applyAlignment="1">
      <alignment horizontal="left" vertical="top" wrapText="1"/>
    </xf>
    <xf numFmtId="0" fontId="0" fillId="3" borderId="0" xfId="0" applyFill="1"/>
    <xf numFmtId="0" fontId="0" fillId="0" borderId="0" xfId="0" applyAlignment="1">
      <alignment horizontal="center"/>
    </xf>
    <xf numFmtId="0" fontId="1" fillId="0" borderId="0" xfId="1" applyNumberFormat="1" applyFont="1" applyAlignment="1">
      <alignment horizontal="center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1" fillId="0" borderId="2" xfId="1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1" fillId="0" borderId="0" xfId="2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2" xfId="0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 indent="1"/>
    </xf>
    <xf numFmtId="0" fontId="1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0" fontId="0" fillId="6" borderId="0" xfId="0" applyFill="1"/>
    <xf numFmtId="0" fontId="3" fillId="0" borderId="0" xfId="2" applyFont="1" applyAlignment="1">
      <alignment horizontal="center"/>
    </xf>
    <xf numFmtId="0" fontId="1" fillId="0" borderId="0" xfId="0" applyFont="1"/>
    <xf numFmtId="0" fontId="1" fillId="4" borderId="0" xfId="0" applyFont="1" applyFill="1"/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/>
    <xf numFmtId="0" fontId="5" fillId="0" borderId="0" xfId="0" applyFont="1"/>
    <xf numFmtId="1" fontId="3" fillId="0" borderId="0" xfId="0" applyNumberFormat="1" applyFont="1" applyAlignment="1">
      <alignment horizontal="center"/>
    </xf>
    <xf numFmtId="0" fontId="1" fillId="5" borderId="0" xfId="0" applyFont="1" applyFill="1"/>
    <xf numFmtId="49" fontId="0" fillId="0" borderId="2" xfId="0" applyNumberFormat="1" applyBorder="1" applyProtection="1">
      <protection locked="0"/>
    </xf>
    <xf numFmtId="0" fontId="0" fillId="0" borderId="1" xfId="0" applyBorder="1" applyAlignment="1">
      <alignment horizontal="left" vertical="top" wrapText="1"/>
    </xf>
    <xf numFmtId="49" fontId="0" fillId="0" borderId="2" xfId="0" quotePrefix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1" fillId="0" borderId="0" xfId="0" quotePrefix="1" applyFont="1" applyAlignment="1">
      <alignment horizontal="center"/>
    </xf>
    <xf numFmtId="1" fontId="6" fillId="0" borderId="1" xfId="0" applyNumberFormat="1" applyFont="1" applyBorder="1"/>
    <xf numFmtId="0" fontId="1" fillId="0" borderId="0" xfId="0" applyFont="1" applyAlignment="1">
      <alignment horizontal="left"/>
    </xf>
    <xf numFmtId="0" fontId="7" fillId="5" borderId="0" xfId="0" applyFont="1" applyFill="1"/>
    <xf numFmtId="0" fontId="1" fillId="0" borderId="0" xfId="0" quotePrefix="1" applyFont="1" applyAlignment="1">
      <alignment horizontal="left" vertical="top" wrapText="1"/>
    </xf>
    <xf numFmtId="49" fontId="1" fillId="7" borderId="2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2" xfId="0" applyBorder="1"/>
    <xf numFmtId="0" fontId="1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1" fontId="1" fillId="2" borderId="5" xfId="1" applyNumberFormat="1" applyFont="1" applyFill="1" applyBorder="1" applyAlignment="1">
      <alignment horizontal="center"/>
    </xf>
    <xf numFmtId="41" fontId="1" fillId="0" borderId="5" xfId="1" applyNumberFormat="1" applyFont="1" applyFill="1" applyBorder="1" applyAlignment="1">
      <alignment horizontal="center"/>
    </xf>
    <xf numFmtId="1" fontId="0" fillId="2" borderId="1" xfId="0" applyNumberForma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3" fillId="0" borderId="2" xfId="0" applyFont="1" applyBorder="1"/>
    <xf numFmtId="0" fontId="3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Comma" xfId="1" builtinId="3"/>
    <cellStyle name="Normal" xfId="0" builtinId="0"/>
    <cellStyle name="Normal 2" xfId="2" xr:uid="{2F592192-178D-4090-96E8-78E20FEDB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FB5D-D971-472E-947B-C72A64453F1D}">
  <sheetPr>
    <pageSetUpPr fitToPage="1"/>
  </sheetPr>
  <dimension ref="A1:CS184"/>
  <sheetViews>
    <sheetView tabSelected="1" zoomScale="110" zoomScaleNormal="110" workbookViewId="0">
      <pane xSplit="22" ySplit="1" topLeftCell="CF2" activePane="bottomRight" state="frozen"/>
      <selection pane="topRight" activeCell="T1" sqref="T1"/>
      <selection pane="bottomLeft" activeCell="A3" sqref="A3"/>
      <selection pane="bottomRight" activeCell="CP12" sqref="CP12"/>
    </sheetView>
  </sheetViews>
  <sheetFormatPr defaultRowHeight="12.45" x14ac:dyDescent="0.3"/>
  <cols>
    <col min="2" max="2" width="8.69140625" customWidth="1"/>
    <col min="3" max="5" width="5.07421875" hidden="1" customWidth="1"/>
    <col min="6" max="6" width="4" hidden="1" customWidth="1"/>
    <col min="7" max="7" width="5" hidden="1" customWidth="1"/>
    <col min="8" max="8" width="6.53515625" hidden="1" customWidth="1"/>
    <col min="9" max="9" width="24.61328125" hidden="1" customWidth="1"/>
    <col min="10" max="10" width="22.3828125" bestFit="1" customWidth="1"/>
    <col min="11" max="11" width="22.3828125" hidden="1" customWidth="1"/>
    <col min="12" max="12" width="15.3828125" hidden="1" customWidth="1"/>
    <col min="13" max="13" width="14.07421875" hidden="1" customWidth="1"/>
    <col min="14" max="14" width="5.61328125" hidden="1" customWidth="1"/>
    <col min="15" max="22" width="9.3828125" hidden="1" customWidth="1"/>
    <col min="23" max="90" width="9.3828125" customWidth="1"/>
    <col min="91" max="91" width="14.4609375" customWidth="1"/>
    <col min="92" max="92" width="9.3828125" customWidth="1"/>
    <col min="93" max="93" width="10.07421875" style="60" customWidth="1"/>
    <col min="94" max="94" width="9.07421875" customWidth="1"/>
    <col min="95" max="95" width="10.07421875" style="61" customWidth="1"/>
    <col min="96" max="96" width="14.07421875" customWidth="1"/>
    <col min="97" max="97" width="28.53515625" style="10" customWidth="1"/>
  </cols>
  <sheetData>
    <row r="1" spans="1:97" x14ac:dyDescent="0.3">
      <c r="A1" t="s">
        <v>0</v>
      </c>
      <c r="B1" t="s">
        <v>0</v>
      </c>
      <c r="C1">
        <v>0</v>
      </c>
      <c r="D1">
        <v>0</v>
      </c>
      <c r="F1">
        <v>0</v>
      </c>
      <c r="H1">
        <v>0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s="1">
        <v>43462</v>
      </c>
      <c r="P1" s="1">
        <v>43825</v>
      </c>
      <c r="Q1" s="2">
        <v>44919</v>
      </c>
      <c r="R1" s="2">
        <v>20450</v>
      </c>
      <c r="S1" s="2">
        <v>20815</v>
      </c>
      <c r="T1" s="2">
        <v>21186</v>
      </c>
      <c r="U1" s="2">
        <v>21551</v>
      </c>
      <c r="V1" s="2"/>
      <c r="W1" s="2">
        <v>22276</v>
      </c>
      <c r="X1" s="2">
        <v>22645</v>
      </c>
      <c r="Y1" s="2">
        <v>23005</v>
      </c>
      <c r="Z1" s="2">
        <v>23370</v>
      </c>
      <c r="AA1" s="2">
        <v>23736</v>
      </c>
      <c r="AB1" s="2">
        <v>24101</v>
      </c>
      <c r="AC1" s="2">
        <v>24466</v>
      </c>
      <c r="AD1" s="1">
        <v>24831</v>
      </c>
      <c r="AE1" s="2">
        <v>25197</v>
      </c>
      <c r="AF1" s="1">
        <v>25562</v>
      </c>
      <c r="AG1" s="1">
        <v>25927</v>
      </c>
      <c r="AH1" s="1">
        <v>26292</v>
      </c>
      <c r="AI1" s="1">
        <v>26649</v>
      </c>
      <c r="AJ1" s="1">
        <v>27013</v>
      </c>
      <c r="AK1" s="1">
        <v>27377</v>
      </c>
      <c r="AL1" s="1">
        <v>27748</v>
      </c>
      <c r="AM1" s="1">
        <v>28112</v>
      </c>
      <c r="AN1" s="1">
        <v>28476</v>
      </c>
      <c r="AO1" s="1">
        <v>28840</v>
      </c>
      <c r="AP1" s="1">
        <v>29204</v>
      </c>
      <c r="AQ1" s="1">
        <v>29575</v>
      </c>
      <c r="AR1" s="1">
        <v>29939</v>
      </c>
      <c r="AS1" s="1">
        <v>30303</v>
      </c>
      <c r="AT1" s="1">
        <v>30667</v>
      </c>
      <c r="AU1" s="1">
        <v>31031</v>
      </c>
      <c r="AV1" s="1">
        <v>31402</v>
      </c>
      <c r="AW1" s="1">
        <v>31766</v>
      </c>
      <c r="AX1" s="1">
        <v>32130</v>
      </c>
      <c r="AY1" s="1">
        <v>32494</v>
      </c>
      <c r="AZ1" s="1">
        <v>32858</v>
      </c>
      <c r="BA1" s="1">
        <v>33232</v>
      </c>
      <c r="BB1" s="1">
        <v>33597</v>
      </c>
      <c r="BC1" s="1">
        <v>33963</v>
      </c>
      <c r="BD1" s="1">
        <v>34328</v>
      </c>
      <c r="BE1" s="1">
        <v>34693</v>
      </c>
      <c r="BF1" s="1">
        <v>35058</v>
      </c>
      <c r="BG1" s="1">
        <v>35424</v>
      </c>
      <c r="BH1" s="1">
        <v>35789</v>
      </c>
      <c r="BI1" s="1">
        <v>36148</v>
      </c>
      <c r="BJ1" s="1">
        <v>36512</v>
      </c>
      <c r="BK1" s="1">
        <v>36876</v>
      </c>
      <c r="BL1" s="1">
        <v>37240</v>
      </c>
      <c r="BM1" s="1">
        <v>37604</v>
      </c>
      <c r="BN1" s="1">
        <v>37975</v>
      </c>
      <c r="BO1" s="1">
        <v>38329</v>
      </c>
      <c r="BP1" s="1">
        <v>38703</v>
      </c>
      <c r="BQ1" s="1">
        <v>39067</v>
      </c>
      <c r="BR1" s="1">
        <v>39431</v>
      </c>
      <c r="BS1" s="1">
        <v>39802</v>
      </c>
      <c r="BT1" s="1">
        <v>40166</v>
      </c>
      <c r="BU1" s="1">
        <v>40530</v>
      </c>
      <c r="BV1" s="1">
        <v>40894</v>
      </c>
      <c r="BW1" s="1">
        <v>41258</v>
      </c>
      <c r="BX1" s="1">
        <v>41622</v>
      </c>
      <c r="BY1" s="1">
        <v>41993</v>
      </c>
      <c r="BZ1" s="1">
        <v>42357</v>
      </c>
      <c r="CA1" s="1">
        <v>42721</v>
      </c>
      <c r="CB1" s="1">
        <v>43085</v>
      </c>
      <c r="CC1" s="1">
        <v>43449</v>
      </c>
      <c r="CD1" s="1">
        <v>43813</v>
      </c>
      <c r="CE1" s="1">
        <v>44184</v>
      </c>
      <c r="CF1" s="1">
        <v>44548</v>
      </c>
      <c r="CG1" s="1">
        <v>44912</v>
      </c>
      <c r="CH1" s="1">
        <v>45276</v>
      </c>
      <c r="CI1" s="1">
        <v>45640</v>
      </c>
      <c r="CJ1" s="1"/>
      <c r="CK1" s="3" t="s">
        <v>7</v>
      </c>
      <c r="CL1" s="4" t="s">
        <v>8</v>
      </c>
      <c r="CM1" s="5" t="s">
        <v>9</v>
      </c>
      <c r="CN1" s="6" t="s">
        <v>10</v>
      </c>
      <c r="CO1" s="7" t="s">
        <v>10</v>
      </c>
      <c r="CP1" s="6" t="s">
        <v>11</v>
      </c>
      <c r="CQ1" s="8" t="s">
        <v>12</v>
      </c>
      <c r="CR1" s="9" t="s">
        <v>13</v>
      </c>
      <c r="CS1" s="10" t="s">
        <v>14</v>
      </c>
    </row>
    <row r="2" spans="1:97" x14ac:dyDescent="0.3">
      <c r="C2" s="11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O2" s="12" t="s">
        <v>23</v>
      </c>
      <c r="P2" s="12">
        <v>20</v>
      </c>
      <c r="Q2" s="13">
        <v>23</v>
      </c>
      <c r="R2" s="13">
        <v>56</v>
      </c>
      <c r="S2" s="13">
        <v>57</v>
      </c>
      <c r="T2" s="13">
        <v>58</v>
      </c>
      <c r="U2" s="13">
        <v>59</v>
      </c>
      <c r="V2" s="13">
        <v>60</v>
      </c>
      <c r="W2" s="13">
        <v>61</v>
      </c>
      <c r="X2" s="13">
        <v>62</v>
      </c>
      <c r="Y2" s="13">
        <v>63</v>
      </c>
      <c r="Z2" s="13">
        <v>64</v>
      </c>
      <c r="AA2" s="13">
        <v>65</v>
      </c>
      <c r="AB2" s="13">
        <v>66</v>
      </c>
      <c r="AC2" s="13">
        <v>67</v>
      </c>
      <c r="AD2" s="12">
        <v>68</v>
      </c>
      <c r="AE2" s="13">
        <v>69</v>
      </c>
      <c r="AF2" s="12">
        <v>70</v>
      </c>
      <c r="AG2" s="12">
        <v>71</v>
      </c>
      <c r="AH2" s="12">
        <v>72</v>
      </c>
      <c r="AI2" s="12">
        <v>73</v>
      </c>
      <c r="AJ2" s="12">
        <v>74</v>
      </c>
      <c r="AK2" s="12">
        <v>75</v>
      </c>
      <c r="AL2" s="12">
        <v>76</v>
      </c>
      <c r="AM2" s="12">
        <v>77</v>
      </c>
      <c r="AN2" s="12">
        <v>78</v>
      </c>
      <c r="AO2" s="12">
        <v>79</v>
      </c>
      <c r="AP2" s="12">
        <v>80</v>
      </c>
      <c r="AQ2" s="12">
        <v>81</v>
      </c>
      <c r="AR2" s="12">
        <v>82</v>
      </c>
      <c r="AS2" s="12">
        <v>83</v>
      </c>
      <c r="AT2" s="12">
        <v>84</v>
      </c>
      <c r="AU2" s="12">
        <v>85</v>
      </c>
      <c r="AV2" s="12">
        <v>86</v>
      </c>
      <c r="AW2" s="12">
        <v>87</v>
      </c>
      <c r="AX2" s="12">
        <v>88</v>
      </c>
      <c r="AY2" s="12">
        <v>89</v>
      </c>
      <c r="AZ2" s="12">
        <v>90</v>
      </c>
      <c r="BA2" s="12">
        <v>91</v>
      </c>
      <c r="BB2" s="12">
        <v>92</v>
      </c>
      <c r="BC2" s="12">
        <v>93</v>
      </c>
      <c r="BD2" s="12">
        <v>94</v>
      </c>
      <c r="BE2" s="12">
        <v>95</v>
      </c>
      <c r="BF2" s="12">
        <v>96</v>
      </c>
      <c r="BG2" s="12">
        <v>97</v>
      </c>
      <c r="BH2" s="12">
        <v>98</v>
      </c>
      <c r="BI2" s="12">
        <v>99</v>
      </c>
      <c r="BJ2" s="12">
        <v>100</v>
      </c>
      <c r="BK2" s="12">
        <v>101</v>
      </c>
      <c r="BL2" s="12">
        <v>102</v>
      </c>
      <c r="BM2" s="12">
        <v>103</v>
      </c>
      <c r="BN2" s="12">
        <v>104</v>
      </c>
      <c r="BO2" s="12">
        <v>105</v>
      </c>
      <c r="BP2" s="12">
        <v>106</v>
      </c>
      <c r="BQ2" s="12">
        <v>107</v>
      </c>
      <c r="BR2" s="12">
        <v>108</v>
      </c>
      <c r="BS2" s="12">
        <v>109</v>
      </c>
      <c r="BT2" s="12">
        <v>110</v>
      </c>
      <c r="BU2" s="12">
        <v>111</v>
      </c>
      <c r="BV2" s="12">
        <v>112</v>
      </c>
      <c r="BW2" s="12">
        <v>113</v>
      </c>
      <c r="BX2" s="12">
        <v>114</v>
      </c>
      <c r="BY2" s="12">
        <v>115</v>
      </c>
      <c r="BZ2" s="12">
        <v>116</v>
      </c>
      <c r="CA2" s="12">
        <v>117</v>
      </c>
      <c r="CB2" s="12">
        <v>118</v>
      </c>
      <c r="CC2" s="12">
        <v>119</v>
      </c>
      <c r="CD2" s="12">
        <v>120</v>
      </c>
      <c r="CE2" s="12">
        <v>121</v>
      </c>
      <c r="CF2" s="12">
        <v>122</v>
      </c>
      <c r="CG2" s="12">
        <v>123</v>
      </c>
      <c r="CH2" s="12">
        <v>124</v>
      </c>
      <c r="CI2" s="12">
        <v>125</v>
      </c>
      <c r="CJ2" s="12"/>
      <c r="CK2" s="14" t="s">
        <v>24</v>
      </c>
      <c r="CL2" s="15"/>
      <c r="CM2" s="16"/>
      <c r="CN2" s="17" t="s">
        <v>25</v>
      </c>
      <c r="CO2" s="7" t="s">
        <v>26</v>
      </c>
      <c r="CP2" s="17" t="s">
        <v>25</v>
      </c>
      <c r="CQ2" s="8" t="s">
        <v>27</v>
      </c>
      <c r="CR2" s="9" t="s">
        <v>8</v>
      </c>
      <c r="CS2" s="10" t="s">
        <v>14</v>
      </c>
    </row>
    <row r="3" spans="1:97" x14ac:dyDescent="0.3">
      <c r="A3">
        <v>1</v>
      </c>
      <c r="B3">
        <v>1</v>
      </c>
      <c r="C3">
        <v>1</v>
      </c>
      <c r="D3">
        <v>1</v>
      </c>
      <c r="E3" s="18">
        <v>2</v>
      </c>
      <c r="F3">
        <v>8</v>
      </c>
      <c r="G3">
        <v>19</v>
      </c>
      <c r="H3">
        <v>17</v>
      </c>
      <c r="I3" t="s">
        <v>28</v>
      </c>
      <c r="J3" t="s">
        <v>29</v>
      </c>
      <c r="L3" t="s">
        <v>30</v>
      </c>
      <c r="M3" t="s">
        <v>31</v>
      </c>
      <c r="N3" t="s">
        <v>32</v>
      </c>
      <c r="O3" s="19"/>
      <c r="P3" s="19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2"/>
      <c r="AE3" s="13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9">
        <v>1</v>
      </c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>
        <v>1</v>
      </c>
      <c r="BV3" s="12"/>
      <c r="BW3" s="12"/>
      <c r="BX3" s="12"/>
      <c r="BY3" s="12"/>
      <c r="BZ3" s="12">
        <v>1</v>
      </c>
      <c r="CA3" s="12"/>
      <c r="CB3" s="12"/>
      <c r="CC3" s="12"/>
      <c r="CD3" s="12">
        <v>0</v>
      </c>
      <c r="CE3" s="20"/>
      <c r="CF3" s="21">
        <v>0</v>
      </c>
      <c r="CG3" s="21">
        <v>1</v>
      </c>
      <c r="CH3" s="21">
        <v>0</v>
      </c>
      <c r="CI3" s="21">
        <v>0</v>
      </c>
      <c r="CJ3" s="21"/>
      <c r="CK3" s="22">
        <f>COUNTIF((W3:CI3),"&gt;0")</f>
        <v>4</v>
      </c>
      <c r="CL3" s="23">
        <f t="shared" ref="CL3:CL66" si="0">CM3/CK3</f>
        <v>1</v>
      </c>
      <c r="CM3" s="16">
        <f>SUM(W3:CI3)</f>
        <v>4</v>
      </c>
      <c r="CN3" s="24">
        <f>MAX(W3:CI3)</f>
        <v>1</v>
      </c>
      <c r="CO3" s="25" t="s">
        <v>33</v>
      </c>
      <c r="CP3" s="24">
        <f>SMALL(W3:CI3,COUNTIF(W3:CI3,0)+1)</f>
        <v>1</v>
      </c>
      <c r="CQ3" s="8" t="s">
        <v>34</v>
      </c>
      <c r="CR3" s="26">
        <f>SMALL(F1:F11,CP31)</f>
        <v>0</v>
      </c>
    </row>
    <row r="4" spans="1:97" x14ac:dyDescent="0.3">
      <c r="A4">
        <v>2</v>
      </c>
      <c r="B4">
        <v>2</v>
      </c>
      <c r="C4">
        <v>3</v>
      </c>
      <c r="D4">
        <v>4</v>
      </c>
      <c r="E4" s="18">
        <v>6</v>
      </c>
      <c r="F4">
        <v>7</v>
      </c>
      <c r="G4">
        <v>21</v>
      </c>
      <c r="H4">
        <v>19</v>
      </c>
      <c r="I4" t="s">
        <v>35</v>
      </c>
      <c r="J4" t="s">
        <v>36</v>
      </c>
      <c r="L4" t="s">
        <v>30</v>
      </c>
      <c r="M4" t="s">
        <v>31</v>
      </c>
      <c r="N4" t="s">
        <v>32</v>
      </c>
      <c r="O4" s="19"/>
      <c r="P4" s="19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12"/>
      <c r="AE4" s="27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28">
        <v>1</v>
      </c>
      <c r="BS4" s="28"/>
      <c r="BT4" s="28"/>
      <c r="BU4" s="19"/>
      <c r="BV4" s="19"/>
      <c r="BW4" s="19"/>
      <c r="BX4" s="19"/>
      <c r="BY4" s="19"/>
      <c r="BZ4" s="19"/>
      <c r="CA4" s="19"/>
      <c r="CB4" s="19"/>
      <c r="CC4" s="19">
        <v>0</v>
      </c>
      <c r="CD4" s="19">
        <v>0</v>
      </c>
      <c r="CE4" s="20"/>
      <c r="CF4" s="21">
        <v>0</v>
      </c>
      <c r="CG4" s="21">
        <v>0</v>
      </c>
      <c r="CH4" s="21">
        <v>0</v>
      </c>
      <c r="CI4" s="21">
        <v>0</v>
      </c>
      <c r="CJ4" s="21"/>
      <c r="CK4" s="22">
        <f t="shared" ref="CK4:CK18" si="1">COUNTIF((W4:CI4),"&gt;0")</f>
        <v>1</v>
      </c>
      <c r="CL4" s="23">
        <f t="shared" si="0"/>
        <v>1</v>
      </c>
      <c r="CM4" s="16">
        <f t="shared" ref="CM4:CM18" si="2">SUM(W4:CI4)</f>
        <v>1</v>
      </c>
      <c r="CN4" s="24">
        <f t="shared" ref="CN4:CN18" si="3">MAX(W4:CI4)</f>
        <v>1</v>
      </c>
      <c r="CO4" s="7">
        <v>2007</v>
      </c>
      <c r="CP4" s="24">
        <f t="shared" ref="CP4:CP67" si="4">SMALL(W4:CI4,COUNTIF(W4:CI4,0)+1)</f>
        <v>1</v>
      </c>
      <c r="CQ4" s="8" t="s">
        <v>37</v>
      </c>
      <c r="CR4" s="23"/>
    </row>
    <row r="5" spans="1:97" x14ac:dyDescent="0.3">
      <c r="A5">
        <v>3</v>
      </c>
      <c r="B5">
        <v>3</v>
      </c>
      <c r="C5" s="29"/>
      <c r="D5" s="29">
        <v>2</v>
      </c>
      <c r="E5" s="18">
        <v>7</v>
      </c>
      <c r="I5" t="s">
        <v>38</v>
      </c>
      <c r="J5" s="30" t="s">
        <v>39</v>
      </c>
      <c r="O5" s="19"/>
      <c r="P5" s="19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2"/>
      <c r="AE5" s="13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9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31" t="s">
        <v>40</v>
      </c>
      <c r="CD5" s="31">
        <v>0</v>
      </c>
      <c r="CE5" s="20"/>
      <c r="CF5" s="21">
        <v>0</v>
      </c>
      <c r="CG5" s="21"/>
      <c r="CH5" s="21">
        <v>0</v>
      </c>
      <c r="CI5" s="21">
        <v>0</v>
      </c>
      <c r="CJ5" s="21"/>
      <c r="CK5" s="22">
        <f t="shared" si="1"/>
        <v>0</v>
      </c>
      <c r="CL5" s="23" t="e">
        <f t="shared" si="0"/>
        <v>#DIV/0!</v>
      </c>
      <c r="CM5" s="16">
        <f t="shared" si="2"/>
        <v>0</v>
      </c>
      <c r="CN5" s="24">
        <f t="shared" si="3"/>
        <v>0</v>
      </c>
      <c r="CO5" s="7"/>
      <c r="CP5" s="24" t="e">
        <f t="shared" si="4"/>
        <v>#NUM!</v>
      </c>
      <c r="CQ5" s="8"/>
      <c r="CR5" s="23"/>
      <c r="CS5" s="32" t="s">
        <v>41</v>
      </c>
    </row>
    <row r="6" spans="1:97" x14ac:dyDescent="0.3">
      <c r="A6">
        <v>4</v>
      </c>
      <c r="B6">
        <v>4</v>
      </c>
      <c r="C6">
        <v>2</v>
      </c>
      <c r="D6">
        <v>3</v>
      </c>
      <c r="E6" s="18">
        <v>8</v>
      </c>
      <c r="F6">
        <v>10</v>
      </c>
      <c r="G6">
        <v>24</v>
      </c>
      <c r="H6">
        <v>22</v>
      </c>
      <c r="I6" t="s">
        <v>42</v>
      </c>
      <c r="J6" t="s">
        <v>43</v>
      </c>
      <c r="L6" t="s">
        <v>30</v>
      </c>
      <c r="M6" t="s">
        <v>31</v>
      </c>
      <c r="N6" t="s">
        <v>32</v>
      </c>
      <c r="O6" s="19"/>
      <c r="P6" s="19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4</v>
      </c>
      <c r="AC6" s="27">
        <v>16</v>
      </c>
      <c r="AD6" s="12"/>
      <c r="AE6" s="27">
        <v>1</v>
      </c>
      <c r="AF6" s="12">
        <v>3</v>
      </c>
      <c r="AG6" s="12"/>
      <c r="AH6" s="12">
        <v>28</v>
      </c>
      <c r="AI6" s="12"/>
      <c r="AJ6" s="12"/>
      <c r="AK6" s="12">
        <v>1</v>
      </c>
      <c r="AL6" s="12">
        <v>50</v>
      </c>
      <c r="AM6" s="12"/>
      <c r="AN6" s="12">
        <v>70</v>
      </c>
      <c r="AO6" s="12">
        <v>39</v>
      </c>
      <c r="AP6" s="12"/>
      <c r="AQ6" s="12"/>
      <c r="AR6" s="12">
        <v>8</v>
      </c>
      <c r="AS6" s="12"/>
      <c r="AT6" s="12"/>
      <c r="AU6" s="12">
        <v>42</v>
      </c>
      <c r="AV6" s="12"/>
      <c r="AW6" s="12">
        <v>13</v>
      </c>
      <c r="AX6" s="12">
        <v>163</v>
      </c>
      <c r="AY6" s="12">
        <v>52</v>
      </c>
      <c r="AZ6" s="12">
        <v>63</v>
      </c>
      <c r="BA6" s="12">
        <v>224</v>
      </c>
      <c r="BB6" s="12">
        <v>238</v>
      </c>
      <c r="BC6" s="12">
        <v>863</v>
      </c>
      <c r="BD6" s="12">
        <v>528</v>
      </c>
      <c r="BE6" s="12">
        <v>748</v>
      </c>
      <c r="BF6" s="12">
        <v>1055</v>
      </c>
      <c r="BG6" s="12">
        <v>792</v>
      </c>
      <c r="BH6" s="12">
        <v>1187</v>
      </c>
      <c r="BI6" s="12">
        <v>1187</v>
      </c>
      <c r="BJ6" s="12">
        <v>1071</v>
      </c>
      <c r="BK6" s="12">
        <v>208</v>
      </c>
      <c r="BL6" s="12">
        <v>533</v>
      </c>
      <c r="BM6" s="12">
        <v>1065</v>
      </c>
      <c r="BN6" s="12">
        <v>896</v>
      </c>
      <c r="BO6" s="12">
        <v>1078</v>
      </c>
      <c r="BP6" s="12">
        <v>880</v>
      </c>
      <c r="BQ6" s="12">
        <v>728</v>
      </c>
      <c r="BR6" s="19">
        <v>2153</v>
      </c>
      <c r="BS6" s="28">
        <v>2857</v>
      </c>
      <c r="BT6" s="19">
        <v>49</v>
      </c>
      <c r="BU6" s="19">
        <v>1362</v>
      </c>
      <c r="BV6" s="19">
        <v>696</v>
      </c>
      <c r="BW6" s="19">
        <v>998</v>
      </c>
      <c r="BX6" s="19">
        <v>908</v>
      </c>
      <c r="BY6" s="19">
        <v>1678</v>
      </c>
      <c r="BZ6" s="19">
        <v>622</v>
      </c>
      <c r="CA6" s="19">
        <v>555</v>
      </c>
      <c r="CB6" s="19">
        <v>1121</v>
      </c>
      <c r="CC6" s="19">
        <v>836</v>
      </c>
      <c r="CD6" s="19">
        <v>563</v>
      </c>
      <c r="CE6" s="20">
        <v>587</v>
      </c>
      <c r="CF6" s="21">
        <v>440</v>
      </c>
      <c r="CG6" s="21">
        <v>426</v>
      </c>
      <c r="CH6" s="21">
        <v>662</v>
      </c>
      <c r="CI6" s="21">
        <v>478</v>
      </c>
      <c r="CJ6" s="21"/>
      <c r="CK6" s="22">
        <f t="shared" si="1"/>
        <v>50</v>
      </c>
      <c r="CL6" s="23">
        <f t="shared" si="0"/>
        <v>616.5</v>
      </c>
      <c r="CM6" s="16">
        <f t="shared" si="2"/>
        <v>30825</v>
      </c>
      <c r="CN6" s="24">
        <f t="shared" si="3"/>
        <v>2857</v>
      </c>
      <c r="CO6" s="7">
        <v>2008</v>
      </c>
      <c r="CP6" s="24">
        <f t="shared" si="4"/>
        <v>1</v>
      </c>
      <c r="CQ6" s="25" t="s">
        <v>44</v>
      </c>
      <c r="CR6" s="23"/>
    </row>
    <row r="7" spans="1:97" x14ac:dyDescent="0.3">
      <c r="A7">
        <v>5</v>
      </c>
      <c r="B7">
        <v>5</v>
      </c>
      <c r="C7">
        <v>4</v>
      </c>
      <c r="D7">
        <v>5</v>
      </c>
      <c r="E7" s="18">
        <v>12</v>
      </c>
      <c r="F7">
        <v>6</v>
      </c>
      <c r="G7">
        <v>26</v>
      </c>
      <c r="H7">
        <v>24</v>
      </c>
      <c r="I7" t="s">
        <v>45</v>
      </c>
      <c r="J7" t="s">
        <v>46</v>
      </c>
      <c r="L7" t="s">
        <v>30</v>
      </c>
      <c r="M7" t="s">
        <v>31</v>
      </c>
      <c r="N7" t="s">
        <v>32</v>
      </c>
      <c r="O7" s="19"/>
      <c r="P7" s="19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2"/>
      <c r="AE7" s="13"/>
      <c r="AF7" s="12"/>
      <c r="AG7" s="12"/>
      <c r="AH7" s="12"/>
      <c r="AI7" s="12"/>
      <c r="AJ7" s="12"/>
      <c r="AK7" s="12"/>
      <c r="AL7" s="12"/>
      <c r="AM7" s="12"/>
      <c r="AN7" s="12">
        <v>1</v>
      </c>
      <c r="AO7" s="12"/>
      <c r="AP7" s="12"/>
      <c r="AQ7" s="12"/>
      <c r="AR7" s="12"/>
      <c r="AS7" s="12">
        <v>3</v>
      </c>
      <c r="AT7" s="12"/>
      <c r="AU7" s="12"/>
      <c r="AV7" s="12"/>
      <c r="AW7" s="12"/>
      <c r="AX7" s="12"/>
      <c r="AY7" s="12"/>
      <c r="AZ7" s="12">
        <v>2</v>
      </c>
      <c r="BA7" s="12"/>
      <c r="BB7" s="12">
        <v>4</v>
      </c>
      <c r="BC7" s="12">
        <v>2</v>
      </c>
      <c r="BD7" s="33">
        <v>2</v>
      </c>
      <c r="BE7" s="12">
        <v>4</v>
      </c>
      <c r="BF7" s="12">
        <v>4</v>
      </c>
      <c r="BG7" s="12"/>
      <c r="BH7" s="12">
        <v>5</v>
      </c>
      <c r="BI7" s="12">
        <v>6</v>
      </c>
      <c r="BJ7" s="12">
        <v>5</v>
      </c>
      <c r="BK7" s="12"/>
      <c r="BL7" s="12">
        <v>2</v>
      </c>
      <c r="BM7" s="12"/>
      <c r="BN7" s="12"/>
      <c r="BO7" s="12"/>
      <c r="BP7" s="12"/>
      <c r="BQ7" s="12"/>
      <c r="BR7" s="12"/>
      <c r="BS7" s="12"/>
      <c r="BT7" s="12"/>
      <c r="BU7" s="19"/>
      <c r="BV7" s="19"/>
      <c r="BW7" s="19"/>
      <c r="BX7" s="19"/>
      <c r="BY7" s="19"/>
      <c r="BZ7" s="19"/>
      <c r="CA7" s="19"/>
      <c r="CB7" s="19"/>
      <c r="CC7" s="19">
        <v>0</v>
      </c>
      <c r="CD7" s="19">
        <v>0</v>
      </c>
      <c r="CE7" s="20"/>
      <c r="CF7" s="21">
        <v>0</v>
      </c>
      <c r="CG7" s="21">
        <v>0</v>
      </c>
      <c r="CH7" s="21">
        <v>0</v>
      </c>
      <c r="CI7" s="21">
        <v>0</v>
      </c>
      <c r="CJ7" s="21"/>
      <c r="CK7" s="22">
        <f t="shared" si="1"/>
        <v>12</v>
      </c>
      <c r="CL7" s="23">
        <f t="shared" si="0"/>
        <v>3.3333333333333335</v>
      </c>
      <c r="CM7" s="16">
        <f t="shared" si="2"/>
        <v>40</v>
      </c>
      <c r="CN7" s="24">
        <f t="shared" si="3"/>
        <v>6</v>
      </c>
      <c r="CO7" s="7">
        <v>1998</v>
      </c>
      <c r="CP7" s="24">
        <f t="shared" si="4"/>
        <v>1</v>
      </c>
      <c r="CQ7" s="8" t="s">
        <v>47</v>
      </c>
      <c r="CR7" s="23"/>
    </row>
    <row r="8" spans="1:97" x14ac:dyDescent="0.3">
      <c r="A8">
        <v>6</v>
      </c>
      <c r="B8">
        <v>6</v>
      </c>
      <c r="C8">
        <v>5</v>
      </c>
      <c r="D8">
        <v>6</v>
      </c>
      <c r="E8" s="18">
        <v>14</v>
      </c>
      <c r="F8">
        <v>5</v>
      </c>
      <c r="G8">
        <v>28</v>
      </c>
      <c r="H8">
        <v>26</v>
      </c>
      <c r="I8" t="s">
        <v>48</v>
      </c>
      <c r="J8" t="s">
        <v>49</v>
      </c>
      <c r="K8" t="s">
        <v>50</v>
      </c>
      <c r="L8" t="s">
        <v>30</v>
      </c>
      <c r="M8" t="s">
        <v>31</v>
      </c>
      <c r="N8" t="s">
        <v>32</v>
      </c>
      <c r="O8" s="19"/>
      <c r="P8" s="19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2"/>
      <c r="AE8" s="13"/>
      <c r="AF8" s="12"/>
      <c r="AG8" s="12"/>
      <c r="AH8" s="12">
        <v>30</v>
      </c>
      <c r="AI8" s="12"/>
      <c r="AJ8" s="12">
        <v>1</v>
      </c>
      <c r="AK8" s="12"/>
      <c r="AL8" s="12">
        <v>1</v>
      </c>
      <c r="AM8" s="12"/>
      <c r="AN8" s="12"/>
      <c r="AO8" s="12"/>
      <c r="AP8" s="12"/>
      <c r="AQ8" s="12"/>
      <c r="AR8" s="12"/>
      <c r="AS8" s="12"/>
      <c r="AT8" s="12"/>
      <c r="AU8" s="12"/>
      <c r="AV8" s="12">
        <v>5</v>
      </c>
      <c r="AW8" s="12"/>
      <c r="AX8" s="12"/>
      <c r="AY8" s="12"/>
      <c r="AZ8" s="12">
        <v>1</v>
      </c>
      <c r="BA8" s="12"/>
      <c r="BB8" s="12"/>
      <c r="BC8" s="12"/>
      <c r="BD8" s="12">
        <v>1</v>
      </c>
      <c r="BE8" s="12"/>
      <c r="BF8" s="12"/>
      <c r="BG8" s="12"/>
      <c r="BH8" s="12">
        <v>1</v>
      </c>
      <c r="BI8" s="12"/>
      <c r="BJ8" s="12">
        <v>3</v>
      </c>
      <c r="BK8" s="12"/>
      <c r="BL8" s="12"/>
      <c r="BM8" s="19">
        <v>45</v>
      </c>
      <c r="BN8" s="12"/>
      <c r="BO8" s="12"/>
      <c r="BP8" s="12"/>
      <c r="BQ8" s="12">
        <v>1</v>
      </c>
      <c r="BR8" s="12">
        <v>1</v>
      </c>
      <c r="BS8" s="28">
        <v>62</v>
      </c>
      <c r="BT8" s="28"/>
      <c r="BU8" s="19"/>
      <c r="BV8" s="19"/>
      <c r="BW8" s="19"/>
      <c r="BX8" s="19">
        <v>1</v>
      </c>
      <c r="BY8" s="19"/>
      <c r="BZ8" s="19"/>
      <c r="CA8" s="19" t="s">
        <v>40</v>
      </c>
      <c r="CB8" s="19"/>
      <c r="CC8" s="19">
        <v>0</v>
      </c>
      <c r="CD8" s="19">
        <v>2</v>
      </c>
      <c r="CE8" s="20"/>
      <c r="CF8" s="21">
        <v>0</v>
      </c>
      <c r="CG8" s="21">
        <v>0</v>
      </c>
      <c r="CH8" s="21">
        <v>0</v>
      </c>
      <c r="CI8" s="21">
        <v>0</v>
      </c>
      <c r="CJ8" s="21"/>
      <c r="CK8" s="22">
        <f t="shared" si="1"/>
        <v>14</v>
      </c>
      <c r="CL8" s="23">
        <f t="shared" si="0"/>
        <v>11.071428571428571</v>
      </c>
      <c r="CM8" s="16">
        <f t="shared" si="2"/>
        <v>155</v>
      </c>
      <c r="CN8" s="24">
        <f t="shared" si="3"/>
        <v>62</v>
      </c>
      <c r="CO8" s="7">
        <v>2008</v>
      </c>
      <c r="CP8" s="24">
        <f t="shared" si="4"/>
        <v>1</v>
      </c>
      <c r="CQ8" s="34" t="s">
        <v>51</v>
      </c>
      <c r="CR8" s="23"/>
    </row>
    <row r="9" spans="1:97" x14ac:dyDescent="0.3">
      <c r="A9">
        <v>7</v>
      </c>
      <c r="B9">
        <v>7</v>
      </c>
      <c r="C9">
        <v>6</v>
      </c>
      <c r="D9">
        <v>7</v>
      </c>
      <c r="E9" s="18">
        <v>16</v>
      </c>
      <c r="F9">
        <v>11</v>
      </c>
      <c r="G9">
        <v>34</v>
      </c>
      <c r="H9">
        <v>31</v>
      </c>
      <c r="I9" t="s">
        <v>52</v>
      </c>
      <c r="J9" t="s">
        <v>53</v>
      </c>
      <c r="L9" t="s">
        <v>30</v>
      </c>
      <c r="M9" t="s">
        <v>31</v>
      </c>
      <c r="N9" t="s">
        <v>54</v>
      </c>
      <c r="O9" s="19"/>
      <c r="P9" s="19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>
        <v>1</v>
      </c>
      <c r="AC9" s="13"/>
      <c r="AD9" s="12"/>
      <c r="AE9" s="13">
        <v>2</v>
      </c>
      <c r="AF9" s="12"/>
      <c r="AG9" s="12"/>
      <c r="AH9" s="12"/>
      <c r="AI9" s="12"/>
      <c r="AJ9" s="12">
        <v>2</v>
      </c>
      <c r="AK9" s="12"/>
      <c r="AL9" s="12">
        <v>2</v>
      </c>
      <c r="AM9" s="12"/>
      <c r="AN9" s="12"/>
      <c r="AO9" s="12">
        <v>2</v>
      </c>
      <c r="AP9" s="12"/>
      <c r="AQ9" s="12">
        <v>1</v>
      </c>
      <c r="AR9" s="12">
        <v>1</v>
      </c>
      <c r="AS9" s="12">
        <v>2</v>
      </c>
      <c r="AT9" s="12"/>
      <c r="AU9" s="12"/>
      <c r="AV9" s="12"/>
      <c r="AW9" s="12">
        <v>8</v>
      </c>
      <c r="AX9" s="12"/>
      <c r="AY9" s="12">
        <v>6</v>
      </c>
      <c r="AZ9" s="12">
        <v>3</v>
      </c>
      <c r="BA9" s="12">
        <v>4</v>
      </c>
      <c r="BB9" s="12">
        <v>4</v>
      </c>
      <c r="BC9" s="12"/>
      <c r="BD9" s="12"/>
      <c r="BE9" s="12">
        <v>2</v>
      </c>
      <c r="BF9" s="12">
        <v>9</v>
      </c>
      <c r="BG9" s="12"/>
      <c r="BH9" s="12"/>
      <c r="BI9" s="12">
        <v>6</v>
      </c>
      <c r="BJ9" s="12">
        <v>6</v>
      </c>
      <c r="BK9" s="12"/>
      <c r="BL9" s="12">
        <v>2</v>
      </c>
      <c r="BM9" s="12"/>
      <c r="BN9" s="12"/>
      <c r="BO9" s="12"/>
      <c r="BP9" s="12"/>
      <c r="BQ9" s="12"/>
      <c r="BR9" s="12">
        <v>4</v>
      </c>
      <c r="BS9" s="12">
        <v>4</v>
      </c>
      <c r="BT9" s="12"/>
      <c r="BU9" s="12">
        <v>3</v>
      </c>
      <c r="BV9" s="12">
        <v>1</v>
      </c>
      <c r="BW9" s="12"/>
      <c r="BX9" s="12"/>
      <c r="BY9" s="12"/>
      <c r="BZ9" s="28">
        <v>16</v>
      </c>
      <c r="CA9" s="19"/>
      <c r="CB9" s="12"/>
      <c r="CC9" s="12">
        <v>1</v>
      </c>
      <c r="CD9" s="12">
        <v>0</v>
      </c>
      <c r="CE9" s="20"/>
      <c r="CF9" s="21">
        <v>0</v>
      </c>
      <c r="CG9" s="21">
        <v>0</v>
      </c>
      <c r="CH9" s="21">
        <v>0</v>
      </c>
      <c r="CI9" s="21">
        <v>0</v>
      </c>
      <c r="CJ9" s="21"/>
      <c r="CK9" s="22">
        <f t="shared" si="1"/>
        <v>24</v>
      </c>
      <c r="CL9" s="23">
        <f t="shared" si="0"/>
        <v>3.8333333333333335</v>
      </c>
      <c r="CM9" s="16">
        <f t="shared" si="2"/>
        <v>92</v>
      </c>
      <c r="CN9" s="24">
        <f t="shared" si="3"/>
        <v>16</v>
      </c>
      <c r="CO9" s="25" t="s">
        <v>55</v>
      </c>
      <c r="CP9" s="24">
        <f t="shared" si="4"/>
        <v>1</v>
      </c>
      <c r="CQ9" s="34" t="s">
        <v>56</v>
      </c>
      <c r="CR9" s="23"/>
    </row>
    <row r="10" spans="1:97" x14ac:dyDescent="0.3">
      <c r="A10">
        <v>8</v>
      </c>
      <c r="B10">
        <v>8</v>
      </c>
      <c r="C10">
        <v>11</v>
      </c>
      <c r="D10">
        <v>12</v>
      </c>
      <c r="E10" s="18">
        <v>19</v>
      </c>
      <c r="F10">
        <v>16</v>
      </c>
      <c r="G10">
        <v>47</v>
      </c>
      <c r="H10">
        <v>44</v>
      </c>
      <c r="I10" t="s">
        <v>57</v>
      </c>
      <c r="J10" t="s">
        <v>58</v>
      </c>
      <c r="L10" t="s">
        <v>30</v>
      </c>
      <c r="M10" t="s">
        <v>31</v>
      </c>
      <c r="N10" t="s">
        <v>54</v>
      </c>
      <c r="O10" s="19"/>
      <c r="P10" s="19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2"/>
      <c r="AE10" s="13"/>
      <c r="AF10" s="12"/>
      <c r="AG10" s="12"/>
      <c r="AH10" s="12"/>
      <c r="AI10" s="12"/>
      <c r="AJ10" s="12">
        <v>2</v>
      </c>
      <c r="AK10" s="12">
        <v>8</v>
      </c>
      <c r="AL10" s="12"/>
      <c r="AM10" s="12">
        <v>1</v>
      </c>
      <c r="AN10" s="12"/>
      <c r="AO10" s="12">
        <v>1</v>
      </c>
      <c r="AP10" s="12"/>
      <c r="AQ10" s="12"/>
      <c r="AR10" s="12"/>
      <c r="AS10" s="12"/>
      <c r="AT10" s="12"/>
      <c r="AU10" s="12">
        <v>1</v>
      </c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>
        <v>1</v>
      </c>
      <c r="BI10" s="12"/>
      <c r="BJ10" s="12"/>
      <c r="BK10" s="12">
        <v>4</v>
      </c>
      <c r="BL10" s="12">
        <v>1</v>
      </c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>
        <v>1</v>
      </c>
      <c r="BX10" s="12"/>
      <c r="BY10" s="12"/>
      <c r="BZ10" s="12"/>
      <c r="CA10" s="12">
        <v>1</v>
      </c>
      <c r="CB10" s="12"/>
      <c r="CC10" s="12">
        <v>2</v>
      </c>
      <c r="CD10" s="12">
        <v>0</v>
      </c>
      <c r="CE10" s="20"/>
      <c r="CF10" s="21">
        <v>1</v>
      </c>
      <c r="CG10" s="21">
        <v>0</v>
      </c>
      <c r="CH10" s="21">
        <v>0</v>
      </c>
      <c r="CI10" s="21">
        <v>0</v>
      </c>
      <c r="CJ10" s="21"/>
      <c r="CK10" s="22">
        <f t="shared" si="1"/>
        <v>12</v>
      </c>
      <c r="CL10" s="23">
        <f t="shared" si="0"/>
        <v>2</v>
      </c>
      <c r="CM10" s="16">
        <f t="shared" si="2"/>
        <v>24</v>
      </c>
      <c r="CN10" s="24">
        <f t="shared" si="3"/>
        <v>8</v>
      </c>
      <c r="CO10" s="7">
        <v>1974</v>
      </c>
      <c r="CP10" s="24">
        <f t="shared" si="4"/>
        <v>1</v>
      </c>
      <c r="CQ10" s="34" t="s">
        <v>59</v>
      </c>
      <c r="CR10" s="23"/>
    </row>
    <row r="11" spans="1:97" x14ac:dyDescent="0.3">
      <c r="A11">
        <v>9</v>
      </c>
      <c r="B11">
        <v>9</v>
      </c>
      <c r="C11">
        <v>7</v>
      </c>
      <c r="D11">
        <v>8</v>
      </c>
      <c r="E11" s="18">
        <v>20</v>
      </c>
      <c r="F11">
        <v>17</v>
      </c>
      <c r="G11">
        <v>35</v>
      </c>
      <c r="H11">
        <v>32</v>
      </c>
      <c r="I11" t="s">
        <v>60</v>
      </c>
      <c r="J11" t="s">
        <v>61</v>
      </c>
      <c r="L11" t="s">
        <v>30</v>
      </c>
      <c r="M11" t="s">
        <v>31</v>
      </c>
      <c r="N11" t="s">
        <v>54</v>
      </c>
      <c r="O11" s="19"/>
      <c r="P11" s="19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2"/>
      <c r="AE11" s="13"/>
      <c r="AF11" s="12"/>
      <c r="AG11" s="12"/>
      <c r="AH11" s="12">
        <v>1</v>
      </c>
      <c r="AI11" s="12"/>
      <c r="AJ11" s="12"/>
      <c r="AK11" s="12"/>
      <c r="AL11" s="12"/>
      <c r="AM11" s="12">
        <v>1</v>
      </c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>
        <v>3</v>
      </c>
      <c r="BI11" s="12"/>
      <c r="BJ11" s="12"/>
      <c r="BK11" s="12"/>
      <c r="BL11" s="12">
        <v>2</v>
      </c>
      <c r="BM11" s="12"/>
      <c r="BN11" s="12"/>
      <c r="BO11" s="12"/>
      <c r="BP11" s="12">
        <v>2</v>
      </c>
      <c r="BQ11" s="28">
        <v>6</v>
      </c>
      <c r="BR11" s="19">
        <v>1</v>
      </c>
      <c r="BS11" s="19">
        <v>3</v>
      </c>
      <c r="BT11" s="19"/>
      <c r="BU11" s="19">
        <v>2</v>
      </c>
      <c r="BV11" s="19">
        <v>3</v>
      </c>
      <c r="BW11" s="19">
        <v>5</v>
      </c>
      <c r="BX11" s="19">
        <v>1</v>
      </c>
      <c r="BY11" s="19">
        <v>2</v>
      </c>
      <c r="BZ11" s="19"/>
      <c r="CA11" s="19">
        <v>3</v>
      </c>
      <c r="CB11" s="19"/>
      <c r="CC11" s="19">
        <v>5</v>
      </c>
      <c r="CD11" s="19">
        <v>0</v>
      </c>
      <c r="CE11" s="20"/>
      <c r="CF11" s="21">
        <v>0</v>
      </c>
      <c r="CG11" s="21">
        <v>0</v>
      </c>
      <c r="CH11" s="21">
        <v>0</v>
      </c>
      <c r="CI11" s="21">
        <v>0</v>
      </c>
      <c r="CJ11" s="21"/>
      <c r="CK11" s="22">
        <f t="shared" si="1"/>
        <v>15</v>
      </c>
      <c r="CL11" s="23">
        <f t="shared" si="0"/>
        <v>2.6666666666666665</v>
      </c>
      <c r="CM11" s="16">
        <f t="shared" si="2"/>
        <v>40</v>
      </c>
      <c r="CN11" s="24">
        <f t="shared" si="3"/>
        <v>6</v>
      </c>
      <c r="CO11" s="7">
        <v>2006</v>
      </c>
      <c r="CP11" s="24">
        <f t="shared" si="4"/>
        <v>1</v>
      </c>
      <c r="CQ11" s="34" t="s">
        <v>56</v>
      </c>
      <c r="CR11" s="23"/>
    </row>
    <row r="12" spans="1:97" x14ac:dyDescent="0.3">
      <c r="A12">
        <v>10</v>
      </c>
      <c r="B12">
        <v>10</v>
      </c>
      <c r="C12">
        <v>8</v>
      </c>
      <c r="D12">
        <v>9</v>
      </c>
      <c r="E12" s="18">
        <v>22</v>
      </c>
      <c r="F12">
        <v>18</v>
      </c>
      <c r="G12">
        <v>38</v>
      </c>
      <c r="H12">
        <v>35</v>
      </c>
      <c r="I12" t="s">
        <v>62</v>
      </c>
      <c r="J12" t="s">
        <v>63</v>
      </c>
      <c r="L12" t="s">
        <v>30</v>
      </c>
      <c r="M12" t="s">
        <v>31</v>
      </c>
      <c r="N12" t="s">
        <v>54</v>
      </c>
      <c r="O12" s="19"/>
      <c r="P12" s="19"/>
      <c r="Q12" s="13"/>
      <c r="R12" s="13">
        <v>1</v>
      </c>
      <c r="S12" s="13"/>
      <c r="T12" s="13"/>
      <c r="U12" s="13">
        <v>1</v>
      </c>
      <c r="V12" s="13"/>
      <c r="W12" s="13"/>
      <c r="X12" s="13">
        <v>2</v>
      </c>
      <c r="Y12" s="13"/>
      <c r="Z12" s="13"/>
      <c r="AA12" s="13"/>
      <c r="AB12" s="13">
        <v>2</v>
      </c>
      <c r="AC12" s="13"/>
      <c r="AD12" s="12"/>
      <c r="AE12" s="13"/>
      <c r="AF12" s="12"/>
      <c r="AG12" s="12">
        <v>2</v>
      </c>
      <c r="AH12" s="12"/>
      <c r="AI12" s="12"/>
      <c r="AJ12" s="12">
        <v>8</v>
      </c>
      <c r="AK12" s="12"/>
      <c r="AL12" s="12"/>
      <c r="AM12" s="12">
        <v>11</v>
      </c>
      <c r="AN12" s="12">
        <v>8</v>
      </c>
      <c r="AO12" s="12">
        <v>3</v>
      </c>
      <c r="AP12" s="12"/>
      <c r="AQ12" s="12"/>
      <c r="AR12" s="12">
        <v>2</v>
      </c>
      <c r="AS12" s="12"/>
      <c r="AT12" s="12"/>
      <c r="AU12" s="12"/>
      <c r="AV12" s="12"/>
      <c r="AW12" s="12"/>
      <c r="AX12" s="12"/>
      <c r="AY12" s="12">
        <v>2</v>
      </c>
      <c r="AZ12" s="12"/>
      <c r="BA12" s="12"/>
      <c r="BB12" s="12"/>
      <c r="BC12" s="12"/>
      <c r="BD12" s="12"/>
      <c r="BE12" s="12"/>
      <c r="BF12" s="12">
        <v>2</v>
      </c>
      <c r="BG12" s="12"/>
      <c r="BH12" s="12"/>
      <c r="BI12" s="12"/>
      <c r="BJ12" s="12"/>
      <c r="BK12" s="12"/>
      <c r="BL12" s="12"/>
      <c r="BM12" s="12"/>
      <c r="BN12" s="12">
        <v>3</v>
      </c>
      <c r="BO12" s="12"/>
      <c r="BP12" s="12"/>
      <c r="BQ12" s="12"/>
      <c r="BR12" s="12"/>
      <c r="BS12" s="12"/>
      <c r="BT12" s="12"/>
      <c r="BU12" s="12">
        <v>1</v>
      </c>
      <c r="BV12" s="12">
        <v>2</v>
      </c>
      <c r="BW12" s="12"/>
      <c r="BX12" s="12"/>
      <c r="BY12" s="12"/>
      <c r="BZ12" s="12"/>
      <c r="CA12" s="12"/>
      <c r="CB12" s="12">
        <v>1</v>
      </c>
      <c r="CC12" s="12">
        <v>0</v>
      </c>
      <c r="CD12" s="12">
        <v>0</v>
      </c>
      <c r="CE12" s="20"/>
      <c r="CF12" s="21">
        <v>0</v>
      </c>
      <c r="CG12" s="21">
        <v>0</v>
      </c>
      <c r="CH12" s="21">
        <v>0</v>
      </c>
      <c r="CI12" s="21">
        <v>1</v>
      </c>
      <c r="CJ12" s="21"/>
      <c r="CK12" s="22">
        <f t="shared" si="1"/>
        <v>15</v>
      </c>
      <c r="CL12" s="23">
        <f t="shared" si="0"/>
        <v>3.3333333333333335</v>
      </c>
      <c r="CM12" s="16">
        <f t="shared" si="2"/>
        <v>50</v>
      </c>
      <c r="CN12" s="24">
        <f t="shared" si="3"/>
        <v>11</v>
      </c>
      <c r="CO12" s="7">
        <v>1976</v>
      </c>
      <c r="CP12" s="24">
        <f t="shared" si="4"/>
        <v>1</v>
      </c>
      <c r="CQ12" s="8" t="s">
        <v>64</v>
      </c>
      <c r="CR12" s="23"/>
    </row>
    <row r="13" spans="1:97" x14ac:dyDescent="0.3">
      <c r="A13">
        <v>11</v>
      </c>
      <c r="B13">
        <v>11</v>
      </c>
      <c r="C13">
        <v>10</v>
      </c>
      <c r="D13">
        <v>11</v>
      </c>
      <c r="E13" s="35">
        <v>23</v>
      </c>
      <c r="F13">
        <v>14</v>
      </c>
      <c r="G13">
        <v>40</v>
      </c>
      <c r="H13">
        <v>37</v>
      </c>
      <c r="I13" t="s">
        <v>65</v>
      </c>
      <c r="J13" t="s">
        <v>66</v>
      </c>
      <c r="L13" t="s">
        <v>30</v>
      </c>
      <c r="M13" t="s">
        <v>31</v>
      </c>
      <c r="N13" t="s">
        <v>54</v>
      </c>
      <c r="O13" s="19"/>
      <c r="P13" s="19"/>
      <c r="Q13" s="13"/>
      <c r="R13" s="13">
        <v>2</v>
      </c>
      <c r="S13" s="13">
        <v>5</v>
      </c>
      <c r="T13" s="13">
        <v>2</v>
      </c>
      <c r="U13" s="13"/>
      <c r="V13" s="13"/>
      <c r="W13" s="13">
        <v>52</v>
      </c>
      <c r="X13" s="13">
        <v>172</v>
      </c>
      <c r="Y13" s="13">
        <v>54</v>
      </c>
      <c r="Z13" s="13">
        <v>130</v>
      </c>
      <c r="AA13" s="13">
        <v>100</v>
      </c>
      <c r="AB13" s="13">
        <v>200</v>
      </c>
      <c r="AC13" s="13">
        <v>260</v>
      </c>
      <c r="AD13" s="12">
        <v>320</v>
      </c>
      <c r="AE13" s="13">
        <v>600</v>
      </c>
      <c r="AF13" s="12">
        <v>330</v>
      </c>
      <c r="AG13" s="12">
        <v>632</v>
      </c>
      <c r="AH13" s="12">
        <v>906</v>
      </c>
      <c r="AI13" s="12">
        <v>390</v>
      </c>
      <c r="AJ13" s="12">
        <v>552</v>
      </c>
      <c r="AK13" s="12">
        <f>331+29+26+771+40</f>
        <v>1197</v>
      </c>
      <c r="AL13" s="12">
        <v>1184</v>
      </c>
      <c r="AM13" s="12">
        <v>434</v>
      </c>
      <c r="AN13" s="12">
        <v>1046</v>
      </c>
      <c r="AO13" s="12">
        <v>1366</v>
      </c>
      <c r="AP13" s="12">
        <v>544</v>
      </c>
      <c r="AQ13" s="12">
        <v>786</v>
      </c>
      <c r="AR13" s="12">
        <v>456</v>
      </c>
      <c r="AS13" s="12">
        <v>654</v>
      </c>
      <c r="AT13" s="12">
        <v>555</v>
      </c>
      <c r="AU13" s="12">
        <v>537</v>
      </c>
      <c r="AV13" s="12">
        <v>597</v>
      </c>
      <c r="AW13" s="12">
        <v>499</v>
      </c>
      <c r="AX13" s="12">
        <v>722</v>
      </c>
      <c r="AY13" s="12">
        <v>899</v>
      </c>
      <c r="AZ13" s="12">
        <v>623</v>
      </c>
      <c r="BA13" s="12">
        <v>922</v>
      </c>
      <c r="BB13" s="12">
        <v>1269</v>
      </c>
      <c r="BC13" s="12">
        <v>1191</v>
      </c>
      <c r="BD13" s="12">
        <v>1026</v>
      </c>
      <c r="BE13" s="12">
        <v>920</v>
      </c>
      <c r="BF13" s="12">
        <v>1378</v>
      </c>
      <c r="BG13" s="12">
        <v>1103</v>
      </c>
      <c r="BH13" s="12">
        <v>1193</v>
      </c>
      <c r="BI13" s="12">
        <v>1453</v>
      </c>
      <c r="BJ13" s="12">
        <v>649</v>
      </c>
      <c r="BK13" s="12">
        <v>906</v>
      </c>
      <c r="BL13" s="12">
        <v>1045</v>
      </c>
      <c r="BM13" s="12">
        <v>1317</v>
      </c>
      <c r="BN13" s="12">
        <v>953</v>
      </c>
      <c r="BO13" s="12">
        <v>765</v>
      </c>
      <c r="BP13" s="12">
        <v>766</v>
      </c>
      <c r="BQ13" s="12">
        <v>1014</v>
      </c>
      <c r="BR13" s="12">
        <v>1079</v>
      </c>
      <c r="BS13" s="12">
        <v>1084</v>
      </c>
      <c r="BT13" s="12">
        <v>76</v>
      </c>
      <c r="BU13" s="12">
        <v>880</v>
      </c>
      <c r="BV13" s="12">
        <v>943</v>
      </c>
      <c r="BW13" s="12">
        <v>994</v>
      </c>
      <c r="BX13" s="12">
        <v>797</v>
      </c>
      <c r="BY13" s="12">
        <v>906</v>
      </c>
      <c r="BZ13" s="12">
        <v>1104</v>
      </c>
      <c r="CA13" s="12">
        <v>883</v>
      </c>
      <c r="CB13" s="12">
        <v>916</v>
      </c>
      <c r="CC13" s="12">
        <v>767</v>
      </c>
      <c r="CD13" s="12">
        <v>752</v>
      </c>
      <c r="CE13" s="20">
        <v>570</v>
      </c>
      <c r="CF13" s="21">
        <v>578</v>
      </c>
      <c r="CG13" s="21">
        <v>544</v>
      </c>
      <c r="CH13" s="21">
        <v>513</v>
      </c>
      <c r="CI13" s="21">
        <v>355</v>
      </c>
      <c r="CJ13" s="21"/>
      <c r="CK13" s="22">
        <f t="shared" si="1"/>
        <v>65</v>
      </c>
      <c r="CL13" s="23">
        <f t="shared" si="0"/>
        <v>744.73846153846159</v>
      </c>
      <c r="CM13" s="16">
        <f t="shared" si="2"/>
        <v>48408</v>
      </c>
      <c r="CN13" s="24">
        <f t="shared" si="3"/>
        <v>1453</v>
      </c>
      <c r="CO13" s="7">
        <v>1998</v>
      </c>
      <c r="CP13" s="24">
        <f t="shared" si="4"/>
        <v>52</v>
      </c>
      <c r="CQ13" s="7" t="s">
        <v>67</v>
      </c>
      <c r="CR13" s="23"/>
    </row>
    <row r="14" spans="1:97" x14ac:dyDescent="0.3">
      <c r="A14">
        <v>12</v>
      </c>
      <c r="B14">
        <v>12</v>
      </c>
      <c r="C14">
        <v>9</v>
      </c>
      <c r="D14">
        <v>10</v>
      </c>
      <c r="E14" s="18">
        <v>25</v>
      </c>
      <c r="F14">
        <v>13</v>
      </c>
      <c r="G14">
        <v>39</v>
      </c>
      <c r="H14">
        <v>36</v>
      </c>
      <c r="I14" t="s">
        <v>68</v>
      </c>
      <c r="J14" t="s">
        <v>69</v>
      </c>
      <c r="L14" t="s">
        <v>30</v>
      </c>
      <c r="M14" t="s">
        <v>31</v>
      </c>
      <c r="N14" t="s">
        <v>54</v>
      </c>
      <c r="O14" s="19"/>
      <c r="P14" s="19"/>
      <c r="Q14" s="13"/>
      <c r="R14" s="13"/>
      <c r="S14" s="13"/>
      <c r="T14" s="13"/>
      <c r="U14" s="13"/>
      <c r="V14" s="13"/>
      <c r="W14" s="13"/>
      <c r="X14" s="13"/>
      <c r="Y14" s="13">
        <v>1</v>
      </c>
      <c r="Z14" s="13">
        <v>21</v>
      </c>
      <c r="AA14" s="13">
        <v>1</v>
      </c>
      <c r="AB14" s="13"/>
      <c r="AC14" s="13">
        <v>19</v>
      </c>
      <c r="AD14" s="12">
        <v>5</v>
      </c>
      <c r="AE14" s="13">
        <v>6</v>
      </c>
      <c r="AF14" s="12">
        <v>23</v>
      </c>
      <c r="AG14" s="12">
        <v>38</v>
      </c>
      <c r="AH14" s="12">
        <v>30</v>
      </c>
      <c r="AI14" s="12">
        <v>14</v>
      </c>
      <c r="AJ14" s="12">
        <v>20</v>
      </c>
      <c r="AK14" s="12">
        <v>43</v>
      </c>
      <c r="AL14" s="12">
        <v>57</v>
      </c>
      <c r="AM14" s="12">
        <v>74</v>
      </c>
      <c r="AN14" s="12">
        <v>74</v>
      </c>
      <c r="AO14" s="12">
        <v>29</v>
      </c>
      <c r="AP14" s="12">
        <v>15</v>
      </c>
      <c r="AQ14" s="12">
        <v>16</v>
      </c>
      <c r="AR14" s="12">
        <v>17</v>
      </c>
      <c r="AS14" s="12">
        <v>6</v>
      </c>
      <c r="AT14" s="12">
        <v>1</v>
      </c>
      <c r="AU14" s="12">
        <v>5</v>
      </c>
      <c r="AV14" s="12">
        <v>7</v>
      </c>
      <c r="AW14" s="12">
        <v>8</v>
      </c>
      <c r="AX14" s="12">
        <v>1</v>
      </c>
      <c r="AY14" s="12">
        <v>4</v>
      </c>
      <c r="AZ14" s="12"/>
      <c r="BA14" s="12">
        <v>7</v>
      </c>
      <c r="BB14" s="12">
        <v>5</v>
      </c>
      <c r="BC14" s="12">
        <v>2</v>
      </c>
      <c r="BD14" s="12">
        <v>1</v>
      </c>
      <c r="BE14" s="12"/>
      <c r="BF14" s="12">
        <v>12</v>
      </c>
      <c r="BG14" s="12"/>
      <c r="BH14" s="12">
        <v>7</v>
      </c>
      <c r="BI14" s="12">
        <v>6</v>
      </c>
      <c r="BJ14" s="12">
        <v>1</v>
      </c>
      <c r="BK14" s="12"/>
      <c r="BL14" s="12"/>
      <c r="BM14" s="12">
        <v>2</v>
      </c>
      <c r="BN14" s="12">
        <v>6</v>
      </c>
      <c r="BO14" s="12">
        <v>1</v>
      </c>
      <c r="BP14" s="12">
        <v>3</v>
      </c>
      <c r="BQ14" s="12">
        <v>2</v>
      </c>
      <c r="BR14" s="12">
        <v>3</v>
      </c>
      <c r="BS14" s="12">
        <v>12</v>
      </c>
      <c r="BT14" s="12"/>
      <c r="BU14" s="12">
        <v>14</v>
      </c>
      <c r="BV14" s="12">
        <v>4</v>
      </c>
      <c r="BW14" s="12">
        <v>4</v>
      </c>
      <c r="BX14" s="12">
        <v>5</v>
      </c>
      <c r="BY14" s="12">
        <v>8</v>
      </c>
      <c r="BZ14" s="12">
        <v>6</v>
      </c>
      <c r="CA14" s="12">
        <v>8</v>
      </c>
      <c r="CB14" s="12">
        <v>2</v>
      </c>
      <c r="CC14" s="12">
        <v>3</v>
      </c>
      <c r="CD14" s="12">
        <v>0</v>
      </c>
      <c r="CE14" s="20"/>
      <c r="CF14" s="21">
        <v>4</v>
      </c>
      <c r="CG14" s="21">
        <v>3</v>
      </c>
      <c r="CH14" s="21">
        <v>2</v>
      </c>
      <c r="CI14" s="21">
        <v>0</v>
      </c>
      <c r="CJ14" s="21"/>
      <c r="CK14" s="22">
        <f t="shared" si="1"/>
        <v>53</v>
      </c>
      <c r="CL14" s="23">
        <f t="shared" si="0"/>
        <v>12.60377358490566</v>
      </c>
      <c r="CM14" s="16">
        <f t="shared" si="2"/>
        <v>668</v>
      </c>
      <c r="CN14" s="24">
        <f t="shared" si="3"/>
        <v>74</v>
      </c>
      <c r="CO14" s="7" t="s">
        <v>70</v>
      </c>
      <c r="CP14" s="24">
        <f t="shared" si="4"/>
        <v>1</v>
      </c>
      <c r="CQ14" s="25" t="s">
        <v>71</v>
      </c>
      <c r="CR14" s="23"/>
    </row>
    <row r="15" spans="1:97" x14ac:dyDescent="0.3">
      <c r="A15">
        <v>13</v>
      </c>
      <c r="B15">
        <v>13</v>
      </c>
      <c r="C15">
        <v>12</v>
      </c>
      <c r="D15">
        <v>13</v>
      </c>
      <c r="E15" s="18">
        <v>27</v>
      </c>
      <c r="F15">
        <v>15</v>
      </c>
      <c r="G15">
        <v>46</v>
      </c>
      <c r="H15">
        <v>46</v>
      </c>
      <c r="I15" t="s">
        <v>72</v>
      </c>
      <c r="J15" t="s">
        <v>73</v>
      </c>
      <c r="L15" t="s">
        <v>30</v>
      </c>
      <c r="M15" t="s">
        <v>31</v>
      </c>
      <c r="N15" t="s">
        <v>54</v>
      </c>
      <c r="O15" s="19"/>
      <c r="P15" s="19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2"/>
      <c r="AE15" s="13"/>
      <c r="AF15" s="12">
        <v>2</v>
      </c>
      <c r="AG15" s="12"/>
      <c r="AH15" s="12">
        <v>2</v>
      </c>
      <c r="AI15" s="12"/>
      <c r="AJ15" s="12">
        <v>2</v>
      </c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2</v>
      </c>
      <c r="AT15" s="12">
        <v>2</v>
      </c>
      <c r="AU15" s="12">
        <v>1</v>
      </c>
      <c r="AV15" s="12">
        <v>1</v>
      </c>
      <c r="AW15" s="12">
        <v>1</v>
      </c>
      <c r="AX15" s="12"/>
      <c r="AY15" s="12"/>
      <c r="AZ15" s="12"/>
      <c r="BA15" s="12"/>
      <c r="BB15" s="12"/>
      <c r="BC15" s="12"/>
      <c r="BD15" s="12"/>
      <c r="BE15" s="12"/>
      <c r="BF15" s="12"/>
      <c r="BG15" s="12">
        <v>4</v>
      </c>
      <c r="BH15" s="12">
        <v>1</v>
      </c>
      <c r="BI15" s="12"/>
      <c r="BJ15" s="12">
        <v>2</v>
      </c>
      <c r="BK15" s="12"/>
      <c r="BL15" s="12"/>
      <c r="BM15" s="12"/>
      <c r="BN15" s="12">
        <v>1</v>
      </c>
      <c r="BO15" s="12">
        <v>4</v>
      </c>
      <c r="BP15" s="12">
        <v>2</v>
      </c>
      <c r="BQ15" s="12"/>
      <c r="BR15" s="28">
        <v>4</v>
      </c>
      <c r="BS15" s="28"/>
      <c r="BT15" s="28"/>
      <c r="BU15" s="19"/>
      <c r="BV15" s="19"/>
      <c r="BW15" s="19"/>
      <c r="BX15" s="19"/>
      <c r="BY15" s="19">
        <v>2</v>
      </c>
      <c r="BZ15" s="19"/>
      <c r="CA15" s="19"/>
      <c r="CB15" s="19">
        <v>1</v>
      </c>
      <c r="CC15" s="19">
        <v>2</v>
      </c>
      <c r="CD15" s="19">
        <v>1</v>
      </c>
      <c r="CE15" s="20"/>
      <c r="CF15" s="21">
        <v>1</v>
      </c>
      <c r="CG15" s="21">
        <v>0</v>
      </c>
      <c r="CH15" s="21">
        <v>0</v>
      </c>
      <c r="CI15" s="21">
        <v>0</v>
      </c>
      <c r="CJ15" s="21"/>
      <c r="CK15" s="22">
        <f t="shared" si="1"/>
        <v>21</v>
      </c>
      <c r="CL15" s="23">
        <f t="shared" si="0"/>
        <v>1.8571428571428572</v>
      </c>
      <c r="CM15" s="16">
        <f t="shared" si="2"/>
        <v>39</v>
      </c>
      <c r="CN15" s="24">
        <f t="shared" si="3"/>
        <v>4</v>
      </c>
      <c r="CO15" s="7" t="s">
        <v>74</v>
      </c>
      <c r="CP15" s="24">
        <f t="shared" si="4"/>
        <v>1</v>
      </c>
      <c r="CQ15" s="34" t="s">
        <v>59</v>
      </c>
      <c r="CR15" s="23"/>
    </row>
    <row r="16" spans="1:97" x14ac:dyDescent="0.3">
      <c r="A16">
        <v>14</v>
      </c>
      <c r="B16">
        <v>14</v>
      </c>
      <c r="C16">
        <v>13</v>
      </c>
      <c r="D16">
        <v>14</v>
      </c>
      <c r="E16" s="18">
        <v>28</v>
      </c>
      <c r="F16">
        <v>12</v>
      </c>
      <c r="G16">
        <v>52</v>
      </c>
      <c r="H16">
        <v>49</v>
      </c>
      <c r="I16" t="s">
        <v>75</v>
      </c>
      <c r="J16" t="s">
        <v>76</v>
      </c>
      <c r="L16" t="s">
        <v>30</v>
      </c>
      <c r="M16" t="s">
        <v>31</v>
      </c>
      <c r="N16" t="s">
        <v>54</v>
      </c>
      <c r="O16" s="19"/>
      <c r="P16" s="19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2"/>
      <c r="AE16" s="13"/>
      <c r="AF16" s="12"/>
      <c r="AG16" s="12"/>
      <c r="AH16" s="12">
        <v>4</v>
      </c>
      <c r="AI16" s="12">
        <v>2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>
        <v>1</v>
      </c>
      <c r="AU16" s="12"/>
      <c r="AV16" s="12"/>
      <c r="AW16" s="12"/>
      <c r="AX16" s="12"/>
      <c r="AY16" s="12"/>
      <c r="AZ16" s="12"/>
      <c r="BA16" s="12"/>
      <c r="BB16" s="12">
        <v>1</v>
      </c>
      <c r="BC16" s="12">
        <v>3</v>
      </c>
      <c r="BD16" s="12">
        <v>1</v>
      </c>
      <c r="BE16" s="12"/>
      <c r="BF16" s="12">
        <v>10</v>
      </c>
      <c r="BG16" s="12">
        <v>10</v>
      </c>
      <c r="BH16" s="12"/>
      <c r="BI16" s="12"/>
      <c r="BJ16" s="12"/>
      <c r="BK16" s="12"/>
      <c r="BL16" s="12"/>
      <c r="BM16" s="12"/>
      <c r="BN16" s="12">
        <v>3</v>
      </c>
      <c r="BO16" s="12"/>
      <c r="BP16" s="12">
        <v>1</v>
      </c>
      <c r="BQ16" s="12">
        <v>7</v>
      </c>
      <c r="BR16" s="12"/>
      <c r="BS16" s="12"/>
      <c r="BT16" s="12"/>
      <c r="BU16" s="12">
        <v>5</v>
      </c>
      <c r="BV16" s="12">
        <v>5</v>
      </c>
      <c r="BW16" s="12">
        <v>7</v>
      </c>
      <c r="BX16" s="12"/>
      <c r="BY16" s="12">
        <v>3</v>
      </c>
      <c r="BZ16" s="12">
        <v>6</v>
      </c>
      <c r="CA16" s="12">
        <v>2</v>
      </c>
      <c r="CB16" s="12">
        <v>4</v>
      </c>
      <c r="CC16" s="12">
        <v>7</v>
      </c>
      <c r="CD16" s="12">
        <v>0</v>
      </c>
      <c r="CE16" s="20">
        <v>9</v>
      </c>
      <c r="CF16" s="21">
        <v>1</v>
      </c>
      <c r="CG16" s="21">
        <v>0</v>
      </c>
      <c r="CH16" s="21" t="s">
        <v>40</v>
      </c>
      <c r="CI16" s="21">
        <v>0</v>
      </c>
      <c r="CJ16" s="21"/>
      <c r="CK16" s="22">
        <f t="shared" si="1"/>
        <v>21</v>
      </c>
      <c r="CL16" s="23">
        <f t="shared" si="0"/>
        <v>4.3809523809523814</v>
      </c>
      <c r="CM16" s="16">
        <f t="shared" si="2"/>
        <v>92</v>
      </c>
      <c r="CN16" s="24">
        <f t="shared" si="3"/>
        <v>10</v>
      </c>
      <c r="CO16" s="7" t="s">
        <v>77</v>
      </c>
      <c r="CP16" s="24">
        <f t="shared" si="4"/>
        <v>1</v>
      </c>
      <c r="CQ16" s="34" t="s">
        <v>59</v>
      </c>
      <c r="CR16" s="23"/>
    </row>
    <row r="17" spans="1:97" x14ac:dyDescent="0.3">
      <c r="A17">
        <v>15</v>
      </c>
      <c r="B17">
        <v>15</v>
      </c>
      <c r="C17">
        <v>14</v>
      </c>
      <c r="D17">
        <v>15</v>
      </c>
      <c r="E17" s="18">
        <v>29</v>
      </c>
      <c r="F17">
        <v>20</v>
      </c>
      <c r="G17">
        <v>53</v>
      </c>
      <c r="H17">
        <v>50</v>
      </c>
      <c r="I17" t="s">
        <v>78</v>
      </c>
      <c r="J17" t="s">
        <v>79</v>
      </c>
      <c r="L17" t="s">
        <v>30</v>
      </c>
      <c r="M17" t="s">
        <v>31</v>
      </c>
      <c r="N17" t="s">
        <v>54</v>
      </c>
      <c r="O17" s="19"/>
      <c r="P17" s="19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2"/>
      <c r="AE17" s="13"/>
      <c r="AF17" s="12"/>
      <c r="AG17" s="12"/>
      <c r="AH17" s="12"/>
      <c r="AI17" s="12"/>
      <c r="AJ17" s="12"/>
      <c r="AK17" s="12"/>
      <c r="AL17" s="12"/>
      <c r="AM17" s="12">
        <v>2</v>
      </c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>
        <v>0</v>
      </c>
      <c r="CD17" s="12">
        <v>0</v>
      </c>
      <c r="CE17" s="20"/>
      <c r="CF17" s="21">
        <v>0</v>
      </c>
      <c r="CG17" s="21">
        <v>0</v>
      </c>
      <c r="CH17" s="21">
        <v>0</v>
      </c>
      <c r="CI17" s="21">
        <v>0</v>
      </c>
      <c r="CJ17" s="21"/>
      <c r="CK17" s="22">
        <f t="shared" si="1"/>
        <v>1</v>
      </c>
      <c r="CL17" s="23">
        <f t="shared" si="0"/>
        <v>2</v>
      </c>
      <c r="CM17" s="16">
        <f t="shared" si="2"/>
        <v>2</v>
      </c>
      <c r="CN17" s="24">
        <f t="shared" si="3"/>
        <v>2</v>
      </c>
      <c r="CO17" s="7">
        <v>1976</v>
      </c>
      <c r="CP17" s="24">
        <f t="shared" si="4"/>
        <v>2</v>
      </c>
      <c r="CQ17" s="8" t="s">
        <v>80</v>
      </c>
      <c r="CR17" s="23"/>
    </row>
    <row r="18" spans="1:97" x14ac:dyDescent="0.3">
      <c r="A18">
        <v>16</v>
      </c>
      <c r="B18">
        <v>16</v>
      </c>
      <c r="C18">
        <v>15</v>
      </c>
      <c r="D18">
        <v>16</v>
      </c>
      <c r="E18" s="18">
        <v>30</v>
      </c>
      <c r="F18">
        <v>21</v>
      </c>
      <c r="G18">
        <v>54</v>
      </c>
      <c r="H18">
        <v>51</v>
      </c>
      <c r="I18" t="s">
        <v>81</v>
      </c>
      <c r="J18" t="s">
        <v>82</v>
      </c>
      <c r="L18" t="s">
        <v>30</v>
      </c>
      <c r="M18" t="s">
        <v>31</v>
      </c>
      <c r="N18" t="s">
        <v>54</v>
      </c>
      <c r="O18" s="19"/>
      <c r="P18" s="19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2"/>
      <c r="AE18" s="13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9">
        <v>4</v>
      </c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>
        <v>0</v>
      </c>
      <c r="CD18" s="12">
        <v>0</v>
      </c>
      <c r="CE18" s="20"/>
      <c r="CF18" s="21">
        <v>0</v>
      </c>
      <c r="CG18" s="21">
        <v>1</v>
      </c>
      <c r="CH18" s="21">
        <v>0</v>
      </c>
      <c r="CI18" s="21">
        <v>0</v>
      </c>
      <c r="CJ18" s="21"/>
      <c r="CK18" s="22">
        <f t="shared" si="1"/>
        <v>2</v>
      </c>
      <c r="CL18" s="23">
        <f t="shared" si="0"/>
        <v>2.5</v>
      </c>
      <c r="CM18" s="16">
        <f t="shared" si="2"/>
        <v>5</v>
      </c>
      <c r="CN18" s="24">
        <f t="shared" si="3"/>
        <v>4</v>
      </c>
      <c r="CO18" s="7">
        <v>1999</v>
      </c>
      <c r="CP18" s="24">
        <f t="shared" si="4"/>
        <v>1</v>
      </c>
      <c r="CQ18" s="8" t="s">
        <v>34</v>
      </c>
      <c r="CR18" s="23"/>
    </row>
    <row r="19" spans="1:97" x14ac:dyDescent="0.3">
      <c r="A19">
        <v>17</v>
      </c>
      <c r="B19">
        <v>17</v>
      </c>
      <c r="C19">
        <v>16</v>
      </c>
      <c r="D19">
        <v>17</v>
      </c>
      <c r="E19" s="18">
        <v>31</v>
      </c>
      <c r="F19">
        <v>22</v>
      </c>
      <c r="G19">
        <v>56</v>
      </c>
      <c r="H19">
        <v>53</v>
      </c>
      <c r="I19" t="s">
        <v>83</v>
      </c>
      <c r="J19" t="s">
        <v>84</v>
      </c>
      <c r="L19" t="s">
        <v>30</v>
      </c>
      <c r="M19" t="s">
        <v>31</v>
      </c>
      <c r="N19" t="s">
        <v>54</v>
      </c>
      <c r="O19" s="19"/>
      <c r="P19" s="19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2"/>
      <c r="AE19" s="13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>
        <v>2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2">
        <v>1</v>
      </c>
      <c r="BG19" s="12">
        <v>3</v>
      </c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>
        <v>1</v>
      </c>
      <c r="BS19" s="12">
        <v>2</v>
      </c>
      <c r="BT19" s="12"/>
      <c r="BU19" s="12">
        <v>1</v>
      </c>
      <c r="BV19" s="12">
        <v>1</v>
      </c>
      <c r="BW19" s="12"/>
      <c r="BX19" s="12"/>
      <c r="BY19" s="12"/>
      <c r="BZ19" s="12"/>
      <c r="CA19" s="12"/>
      <c r="CB19" s="12"/>
      <c r="CC19" s="12">
        <v>0</v>
      </c>
      <c r="CD19" s="12">
        <v>0</v>
      </c>
      <c r="CE19" s="20"/>
      <c r="CF19" s="21">
        <v>0</v>
      </c>
      <c r="CG19" s="21">
        <v>0</v>
      </c>
      <c r="CH19" s="21">
        <v>0</v>
      </c>
      <c r="CI19" s="21">
        <v>0</v>
      </c>
      <c r="CJ19" s="21"/>
      <c r="CK19" s="22">
        <f>COUNTIF((W19:CI19),"&gt;0")</f>
        <v>7</v>
      </c>
      <c r="CL19" s="23">
        <f t="shared" si="0"/>
        <v>1.5714285714285714</v>
      </c>
      <c r="CM19" s="16">
        <f>SUM(W19:CI19)</f>
        <v>11</v>
      </c>
      <c r="CN19" s="24">
        <f>MAX(W19:CI19)</f>
        <v>3</v>
      </c>
      <c r="CO19" s="7">
        <v>1996</v>
      </c>
      <c r="CP19" s="24">
        <f t="shared" si="4"/>
        <v>1</v>
      </c>
      <c r="CQ19" s="8" t="s">
        <v>85</v>
      </c>
      <c r="CR19" s="23"/>
    </row>
    <row r="20" spans="1:97" x14ac:dyDescent="0.3">
      <c r="A20">
        <v>18</v>
      </c>
      <c r="B20">
        <v>18</v>
      </c>
      <c r="D20" s="29">
        <v>18</v>
      </c>
      <c r="E20" s="35">
        <v>32</v>
      </c>
      <c r="I20" t="s">
        <v>86</v>
      </c>
      <c r="J20" s="30" t="s">
        <v>87</v>
      </c>
      <c r="O20" s="19"/>
      <c r="P20" s="19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2"/>
      <c r="AE20" s="13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31" t="s">
        <v>40</v>
      </c>
      <c r="CC20" s="31"/>
      <c r="CD20" s="31">
        <v>0</v>
      </c>
      <c r="CE20" s="20"/>
      <c r="CF20" s="21">
        <v>0</v>
      </c>
      <c r="CG20" s="21"/>
      <c r="CH20" s="21">
        <v>0</v>
      </c>
      <c r="CI20" s="21">
        <v>0</v>
      </c>
      <c r="CJ20" s="21"/>
      <c r="CK20" s="22">
        <f t="shared" ref="CK20:CK32" si="5">COUNTIF((W20:CI20),"&gt;0")</f>
        <v>0</v>
      </c>
      <c r="CL20" s="23" t="e">
        <f t="shared" si="0"/>
        <v>#DIV/0!</v>
      </c>
      <c r="CM20" s="16">
        <f t="shared" ref="CM20:CM32" si="6">SUM(W20:CI20)</f>
        <v>0</v>
      </c>
      <c r="CN20" s="24">
        <f t="shared" ref="CN20:CN32" si="7">MAX(W20:CI20)</f>
        <v>0</v>
      </c>
      <c r="CO20" s="7"/>
      <c r="CP20" s="24" t="e">
        <f t="shared" si="4"/>
        <v>#NUM!</v>
      </c>
      <c r="CQ20" s="8"/>
      <c r="CR20" s="23"/>
      <c r="CS20" s="10" t="s">
        <v>88</v>
      </c>
    </row>
    <row r="21" spans="1:97" x14ac:dyDescent="0.3">
      <c r="A21">
        <v>19</v>
      </c>
      <c r="B21">
        <v>19</v>
      </c>
      <c r="C21">
        <v>17</v>
      </c>
      <c r="D21">
        <v>19</v>
      </c>
      <c r="E21" s="18">
        <v>33</v>
      </c>
      <c r="F21">
        <v>23</v>
      </c>
      <c r="G21">
        <v>59</v>
      </c>
      <c r="H21">
        <v>56</v>
      </c>
      <c r="I21" t="s">
        <v>89</v>
      </c>
      <c r="J21" t="s">
        <v>90</v>
      </c>
      <c r="L21" t="s">
        <v>30</v>
      </c>
      <c r="M21" t="s">
        <v>31</v>
      </c>
      <c r="N21" t="s">
        <v>54</v>
      </c>
      <c r="O21" s="19"/>
      <c r="P21" s="19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2"/>
      <c r="AE21" s="13"/>
      <c r="AF21" s="12"/>
      <c r="AG21" s="12"/>
      <c r="AH21" s="12">
        <v>1</v>
      </c>
      <c r="AI21" s="12">
        <v>2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>
        <v>2</v>
      </c>
      <c r="AW21" s="12"/>
      <c r="AX21" s="12"/>
      <c r="AY21" s="12">
        <v>1</v>
      </c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>
        <v>0</v>
      </c>
      <c r="CD21" s="12">
        <v>0</v>
      </c>
      <c r="CE21" s="36">
        <v>6</v>
      </c>
      <c r="CF21" s="21">
        <v>0</v>
      </c>
      <c r="CG21" s="21"/>
      <c r="CH21" s="21">
        <v>0</v>
      </c>
      <c r="CI21" s="21">
        <v>0</v>
      </c>
      <c r="CJ21" s="21"/>
      <c r="CK21" s="22">
        <f t="shared" si="5"/>
        <v>5</v>
      </c>
      <c r="CL21" s="23">
        <f t="shared" si="0"/>
        <v>2.4</v>
      </c>
      <c r="CM21" s="16">
        <f t="shared" si="6"/>
        <v>12</v>
      </c>
      <c r="CN21" s="24">
        <f t="shared" si="7"/>
        <v>6</v>
      </c>
      <c r="CO21" s="7" t="s">
        <v>91</v>
      </c>
      <c r="CP21" s="24">
        <f>SMALL(W21:CI21,COUNTIF(W21:CI21,0)+1)</f>
        <v>1</v>
      </c>
      <c r="CQ21" s="34" t="s">
        <v>92</v>
      </c>
      <c r="CR21" s="23"/>
    </row>
    <row r="22" spans="1:97" x14ac:dyDescent="0.3">
      <c r="A22">
        <v>20</v>
      </c>
      <c r="B22">
        <v>20</v>
      </c>
      <c r="C22">
        <v>18</v>
      </c>
      <c r="D22">
        <v>20</v>
      </c>
      <c r="E22" s="18">
        <v>38</v>
      </c>
      <c r="F22">
        <v>19</v>
      </c>
      <c r="G22">
        <v>69</v>
      </c>
      <c r="H22">
        <v>66</v>
      </c>
      <c r="I22" t="s">
        <v>93</v>
      </c>
      <c r="J22" t="s">
        <v>94</v>
      </c>
      <c r="K22" t="s">
        <v>95</v>
      </c>
      <c r="L22" t="s">
        <v>30</v>
      </c>
      <c r="M22" t="s">
        <v>31</v>
      </c>
      <c r="N22" t="s">
        <v>54</v>
      </c>
      <c r="O22" s="19"/>
      <c r="P22" s="19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2"/>
      <c r="AE22" s="13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>
        <v>2</v>
      </c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0</v>
      </c>
      <c r="CD22" s="12">
        <v>0</v>
      </c>
      <c r="CE22" s="20"/>
      <c r="CF22" s="21">
        <v>0</v>
      </c>
      <c r="CG22" s="21"/>
      <c r="CH22" s="21">
        <v>0</v>
      </c>
      <c r="CI22" s="21">
        <v>0</v>
      </c>
      <c r="CJ22" s="21"/>
      <c r="CK22" s="22">
        <f t="shared" si="5"/>
        <v>1</v>
      </c>
      <c r="CL22" s="23">
        <f t="shared" si="0"/>
        <v>2</v>
      </c>
      <c r="CM22" s="16">
        <f t="shared" si="6"/>
        <v>2</v>
      </c>
      <c r="CN22" s="24">
        <f t="shared" si="7"/>
        <v>2</v>
      </c>
      <c r="CO22" s="7">
        <v>1984</v>
      </c>
      <c r="CP22" s="24">
        <f t="shared" si="4"/>
        <v>2</v>
      </c>
      <c r="CQ22" s="8" t="s">
        <v>96</v>
      </c>
      <c r="CR22" s="23"/>
    </row>
    <row r="23" spans="1:97" x14ac:dyDescent="0.3">
      <c r="A23">
        <v>21</v>
      </c>
      <c r="B23">
        <v>21</v>
      </c>
      <c r="C23">
        <v>19</v>
      </c>
      <c r="D23">
        <v>21</v>
      </c>
      <c r="E23" s="18">
        <v>39</v>
      </c>
      <c r="F23">
        <v>26</v>
      </c>
      <c r="G23">
        <v>70</v>
      </c>
      <c r="H23">
        <v>67</v>
      </c>
      <c r="I23" t="s">
        <v>97</v>
      </c>
      <c r="J23" t="s">
        <v>98</v>
      </c>
      <c r="L23" t="s">
        <v>30</v>
      </c>
      <c r="M23" t="s">
        <v>31</v>
      </c>
      <c r="N23" t="s">
        <v>54</v>
      </c>
      <c r="O23" s="19"/>
      <c r="P23" s="19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2"/>
      <c r="AE23" s="13"/>
      <c r="AF23" s="12"/>
      <c r="AG23" s="12">
        <v>1</v>
      </c>
      <c r="AH23" s="12"/>
      <c r="AI23" s="12"/>
      <c r="AJ23" s="12"/>
      <c r="AK23" s="12">
        <v>1</v>
      </c>
      <c r="AL23" s="12">
        <v>1</v>
      </c>
      <c r="AM23" s="12">
        <v>1</v>
      </c>
      <c r="AN23" s="12">
        <v>1</v>
      </c>
      <c r="AO23" s="12">
        <v>1</v>
      </c>
      <c r="AP23" s="12"/>
      <c r="AQ23" s="12"/>
      <c r="AR23" s="12">
        <v>4</v>
      </c>
      <c r="AS23" s="12">
        <v>1</v>
      </c>
      <c r="AT23" s="12">
        <v>10</v>
      </c>
      <c r="AU23" s="12"/>
      <c r="AV23" s="12"/>
      <c r="AW23" s="12"/>
      <c r="AX23" s="12"/>
      <c r="AY23" s="12"/>
      <c r="AZ23" s="12"/>
      <c r="BA23" s="12"/>
      <c r="BB23" s="12">
        <v>1</v>
      </c>
      <c r="BC23" s="12"/>
      <c r="BD23" s="12">
        <v>8</v>
      </c>
      <c r="BE23" s="12"/>
      <c r="BF23" s="12"/>
      <c r="BG23" s="12"/>
      <c r="BH23" s="12"/>
      <c r="BI23" s="12"/>
      <c r="BJ23" s="12">
        <v>12</v>
      </c>
      <c r="BK23" s="12"/>
      <c r="BL23" s="12"/>
      <c r="BM23" s="12"/>
      <c r="BN23" s="12"/>
      <c r="BO23" s="12"/>
      <c r="BP23" s="12"/>
      <c r="BQ23" s="12"/>
      <c r="BR23" s="12"/>
      <c r="BS23" s="12">
        <v>6</v>
      </c>
      <c r="BT23" s="12"/>
      <c r="BU23" s="12"/>
      <c r="BV23" s="12"/>
      <c r="BW23" s="12"/>
      <c r="BX23" s="12"/>
      <c r="BY23" s="12"/>
      <c r="BZ23" s="12">
        <v>3</v>
      </c>
      <c r="CA23" s="19" t="s">
        <v>40</v>
      </c>
      <c r="CB23" s="19" t="s">
        <v>40</v>
      </c>
      <c r="CC23" s="19">
        <v>1</v>
      </c>
      <c r="CD23" s="19">
        <v>0</v>
      </c>
      <c r="CE23" s="20">
        <v>6</v>
      </c>
      <c r="CF23" s="21">
        <v>0</v>
      </c>
      <c r="CG23" s="21"/>
      <c r="CH23" s="21">
        <v>0</v>
      </c>
      <c r="CI23" s="21">
        <v>0</v>
      </c>
      <c r="CJ23" s="21"/>
      <c r="CK23" s="22">
        <f t="shared" si="5"/>
        <v>16</v>
      </c>
      <c r="CL23" s="23">
        <f t="shared" si="0"/>
        <v>3.625</v>
      </c>
      <c r="CM23" s="16">
        <f t="shared" si="6"/>
        <v>58</v>
      </c>
      <c r="CN23" s="24">
        <f t="shared" si="7"/>
        <v>12</v>
      </c>
      <c r="CO23" s="7">
        <v>1999</v>
      </c>
      <c r="CP23" s="24">
        <f t="shared" si="4"/>
        <v>1</v>
      </c>
      <c r="CQ23" s="34" t="s">
        <v>92</v>
      </c>
      <c r="CR23" s="23"/>
    </row>
    <row r="24" spans="1:97" x14ac:dyDescent="0.3">
      <c r="A24">
        <v>22</v>
      </c>
      <c r="B24">
        <v>22</v>
      </c>
      <c r="C24">
        <v>20</v>
      </c>
      <c r="D24">
        <v>22</v>
      </c>
      <c r="E24" s="18">
        <v>40</v>
      </c>
      <c r="F24">
        <v>24</v>
      </c>
      <c r="G24">
        <v>71</v>
      </c>
      <c r="H24">
        <v>68</v>
      </c>
      <c r="I24" t="s">
        <v>99</v>
      </c>
      <c r="J24" t="s">
        <v>100</v>
      </c>
      <c r="L24" t="s">
        <v>30</v>
      </c>
      <c r="M24" t="s">
        <v>31</v>
      </c>
      <c r="N24" t="s">
        <v>54</v>
      </c>
      <c r="O24" s="19"/>
      <c r="P24" s="19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2"/>
      <c r="AE24" s="13"/>
      <c r="AF24" s="12"/>
      <c r="AG24" s="12"/>
      <c r="AH24" s="12"/>
      <c r="AI24" s="12"/>
      <c r="AJ24" s="12"/>
      <c r="AK24" s="12"/>
      <c r="AL24" s="12">
        <v>3</v>
      </c>
      <c r="AM24" s="12"/>
      <c r="AN24" s="12">
        <v>1</v>
      </c>
      <c r="AO24" s="12">
        <v>1</v>
      </c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9" t="s">
        <v>40</v>
      </c>
      <c r="CB24" s="19" t="s">
        <v>40</v>
      </c>
      <c r="CC24" s="19">
        <v>0</v>
      </c>
      <c r="CD24" s="19">
        <v>0</v>
      </c>
      <c r="CE24" s="20"/>
      <c r="CF24" s="21">
        <v>0</v>
      </c>
      <c r="CG24" s="21"/>
      <c r="CH24" s="21">
        <v>0</v>
      </c>
      <c r="CI24" s="21">
        <v>0</v>
      </c>
      <c r="CJ24" s="21"/>
      <c r="CK24" s="22">
        <f t="shared" si="5"/>
        <v>4</v>
      </c>
      <c r="CL24" s="23">
        <f t="shared" si="0"/>
        <v>1.5</v>
      </c>
      <c r="CM24" s="16">
        <f t="shared" si="6"/>
        <v>6</v>
      </c>
      <c r="CN24" s="24">
        <f t="shared" si="7"/>
        <v>3</v>
      </c>
      <c r="CO24" s="7">
        <v>1975</v>
      </c>
      <c r="CP24" s="24">
        <f t="shared" si="4"/>
        <v>1</v>
      </c>
      <c r="CQ24" s="8" t="s">
        <v>101</v>
      </c>
      <c r="CR24" s="23"/>
    </row>
    <row r="25" spans="1:97" x14ac:dyDescent="0.3">
      <c r="A25">
        <v>23</v>
      </c>
      <c r="B25">
        <v>23</v>
      </c>
      <c r="C25">
        <v>21</v>
      </c>
      <c r="D25">
        <v>23</v>
      </c>
      <c r="E25" s="18">
        <v>41</v>
      </c>
      <c r="F25">
        <v>25</v>
      </c>
      <c r="G25">
        <v>72</v>
      </c>
      <c r="H25">
        <v>69</v>
      </c>
      <c r="I25" t="s">
        <v>102</v>
      </c>
      <c r="J25" t="s">
        <v>103</v>
      </c>
      <c r="L25" t="s">
        <v>30</v>
      </c>
      <c r="M25" t="s">
        <v>31</v>
      </c>
      <c r="N25" t="s">
        <v>54</v>
      </c>
      <c r="O25" s="19"/>
      <c r="P25" s="19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2"/>
      <c r="AE25" s="13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28">
        <v>3</v>
      </c>
      <c r="BR25" s="28"/>
      <c r="BS25" s="28"/>
      <c r="BT25" s="28"/>
      <c r="BU25" s="19"/>
      <c r="BV25" s="19"/>
      <c r="BW25" s="19"/>
      <c r="BX25" s="19"/>
      <c r="BY25" s="19"/>
      <c r="BZ25" s="19"/>
      <c r="CA25" s="19"/>
      <c r="CB25" s="19"/>
      <c r="CC25" s="19">
        <v>0</v>
      </c>
      <c r="CD25" s="19">
        <v>0</v>
      </c>
      <c r="CE25" s="20"/>
      <c r="CF25" s="21">
        <v>0</v>
      </c>
      <c r="CG25" s="21"/>
      <c r="CH25" s="21">
        <v>0</v>
      </c>
      <c r="CI25" s="21">
        <v>0</v>
      </c>
      <c r="CJ25" s="21"/>
      <c r="CK25" s="22">
        <f t="shared" si="5"/>
        <v>1</v>
      </c>
      <c r="CL25" s="23">
        <f t="shared" si="0"/>
        <v>3</v>
      </c>
      <c r="CM25" s="16">
        <f t="shared" si="6"/>
        <v>3</v>
      </c>
      <c r="CN25" s="24">
        <f t="shared" si="7"/>
        <v>3</v>
      </c>
      <c r="CO25" s="7">
        <v>2006</v>
      </c>
      <c r="CP25" s="24">
        <f t="shared" si="4"/>
        <v>3</v>
      </c>
      <c r="CQ25" s="8" t="s">
        <v>104</v>
      </c>
      <c r="CR25" s="23"/>
    </row>
    <row r="26" spans="1:97" x14ac:dyDescent="0.3">
      <c r="A26">
        <v>24</v>
      </c>
      <c r="B26">
        <v>24</v>
      </c>
      <c r="C26">
        <v>22</v>
      </c>
      <c r="D26">
        <v>24</v>
      </c>
      <c r="E26" s="18">
        <v>42</v>
      </c>
      <c r="F26">
        <v>27</v>
      </c>
      <c r="G26">
        <v>74</v>
      </c>
      <c r="H26">
        <v>71</v>
      </c>
      <c r="I26" t="s">
        <v>105</v>
      </c>
      <c r="J26" t="s">
        <v>106</v>
      </c>
      <c r="L26" t="s">
        <v>30</v>
      </c>
      <c r="M26" t="s">
        <v>31</v>
      </c>
      <c r="N26" t="s">
        <v>54</v>
      </c>
      <c r="O26" s="19"/>
      <c r="P26" s="19"/>
      <c r="Q26" s="13"/>
      <c r="R26" s="13"/>
      <c r="S26" s="13"/>
      <c r="T26" s="13"/>
      <c r="U26" s="13">
        <v>1</v>
      </c>
      <c r="V26" s="13"/>
      <c r="W26" s="13"/>
      <c r="X26" s="13"/>
      <c r="Y26" s="13"/>
      <c r="Z26" s="13"/>
      <c r="AA26" s="13"/>
      <c r="AB26" s="13"/>
      <c r="AC26" s="13">
        <v>1</v>
      </c>
      <c r="AD26" s="12"/>
      <c r="AE26" s="13"/>
      <c r="AF26" s="12"/>
      <c r="AG26" s="12"/>
      <c r="AH26" s="12"/>
      <c r="AI26" s="12"/>
      <c r="AJ26" s="12"/>
      <c r="AK26" s="12"/>
      <c r="AL26" s="12"/>
      <c r="AM26" s="12"/>
      <c r="AN26" s="12"/>
      <c r="AO26" s="12">
        <v>1</v>
      </c>
      <c r="AP26" s="12"/>
      <c r="AQ26" s="12"/>
      <c r="AR26" s="12"/>
      <c r="AS26" s="12"/>
      <c r="AT26" s="12">
        <v>1</v>
      </c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>
        <v>6</v>
      </c>
      <c r="BK26" s="12">
        <v>1</v>
      </c>
      <c r="BL26" s="12">
        <v>1</v>
      </c>
      <c r="BM26" s="12"/>
      <c r="BN26" s="12"/>
      <c r="BO26" s="12"/>
      <c r="BP26" s="12"/>
      <c r="BQ26" s="12"/>
      <c r="BR26" s="12"/>
      <c r="BS26" s="12"/>
      <c r="BT26" s="12"/>
      <c r="BU26" s="12"/>
      <c r="BV26" s="12">
        <v>1</v>
      </c>
      <c r="BW26" s="12"/>
      <c r="BX26" s="12">
        <v>2</v>
      </c>
      <c r="BY26" s="12"/>
      <c r="BZ26" s="28">
        <v>6</v>
      </c>
      <c r="CA26" s="19"/>
      <c r="CB26" s="19" t="s">
        <v>40</v>
      </c>
      <c r="CC26" s="19">
        <v>0</v>
      </c>
      <c r="CD26" s="19">
        <v>0</v>
      </c>
      <c r="CE26" s="20"/>
      <c r="CF26" s="21">
        <v>0</v>
      </c>
      <c r="CG26" s="21"/>
      <c r="CH26" s="21">
        <v>0</v>
      </c>
      <c r="CI26" s="21">
        <v>0</v>
      </c>
      <c r="CJ26" s="21"/>
      <c r="CK26" s="22">
        <f t="shared" si="5"/>
        <v>9</v>
      </c>
      <c r="CL26" s="23">
        <f t="shared" si="0"/>
        <v>2.2222222222222223</v>
      </c>
      <c r="CM26" s="16">
        <f t="shared" si="6"/>
        <v>20</v>
      </c>
      <c r="CN26" s="24">
        <f t="shared" si="7"/>
        <v>6</v>
      </c>
      <c r="CO26" s="25" t="s">
        <v>107</v>
      </c>
      <c r="CP26" s="24">
        <f t="shared" si="4"/>
        <v>1</v>
      </c>
      <c r="CQ26" s="8" t="s">
        <v>108</v>
      </c>
      <c r="CR26" s="23"/>
    </row>
    <row r="27" spans="1:97" s="37" customFormat="1" x14ac:dyDescent="0.3">
      <c r="A27" s="37">
        <v>25</v>
      </c>
      <c r="B27" s="37">
        <v>25</v>
      </c>
      <c r="C27" s="37">
        <v>23</v>
      </c>
      <c r="D27" s="37">
        <v>25</v>
      </c>
      <c r="E27" s="38">
        <v>43</v>
      </c>
      <c r="G27" s="37">
        <v>75</v>
      </c>
      <c r="H27" s="37">
        <v>72</v>
      </c>
      <c r="I27" s="37" t="s">
        <v>109</v>
      </c>
      <c r="J27" s="37" t="s">
        <v>110</v>
      </c>
      <c r="L27" s="37" t="s">
        <v>30</v>
      </c>
      <c r="M27" s="37" t="s">
        <v>31</v>
      </c>
      <c r="N27" s="37" t="s">
        <v>54</v>
      </c>
      <c r="O27" s="19"/>
      <c r="P27" s="19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9"/>
      <c r="AE27" s="13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28">
        <v>1</v>
      </c>
      <c r="CB27" s="19" t="s">
        <v>40</v>
      </c>
      <c r="CC27" s="19">
        <v>0</v>
      </c>
      <c r="CD27" s="19">
        <v>0</v>
      </c>
      <c r="CE27" s="20"/>
      <c r="CF27" s="39">
        <v>0</v>
      </c>
      <c r="CG27" s="39"/>
      <c r="CH27" s="39">
        <v>0</v>
      </c>
      <c r="CI27" s="39">
        <v>0</v>
      </c>
      <c r="CJ27" s="39"/>
      <c r="CK27" s="22">
        <f t="shared" si="5"/>
        <v>1</v>
      </c>
      <c r="CL27" s="23">
        <f t="shared" si="0"/>
        <v>1</v>
      </c>
      <c r="CM27" s="16">
        <f t="shared" si="6"/>
        <v>1</v>
      </c>
      <c r="CN27" s="24">
        <f t="shared" si="7"/>
        <v>1</v>
      </c>
      <c r="CO27" s="25" t="s">
        <v>111</v>
      </c>
      <c r="CP27" s="24">
        <f t="shared" si="4"/>
        <v>1</v>
      </c>
      <c r="CQ27" s="34" t="s">
        <v>112</v>
      </c>
      <c r="CR27" s="40"/>
      <c r="CS27" s="32"/>
    </row>
    <row r="28" spans="1:97" x14ac:dyDescent="0.3">
      <c r="A28" s="37">
        <v>26</v>
      </c>
      <c r="B28" s="37">
        <v>26</v>
      </c>
      <c r="C28">
        <v>24</v>
      </c>
      <c r="D28" s="29">
        <v>26</v>
      </c>
      <c r="E28" s="18">
        <v>44</v>
      </c>
      <c r="G28">
        <v>76</v>
      </c>
      <c r="H28">
        <v>73</v>
      </c>
      <c r="I28" t="s">
        <v>113</v>
      </c>
      <c r="J28" s="30" t="s">
        <v>114</v>
      </c>
      <c r="L28" t="s">
        <v>30</v>
      </c>
      <c r="M28" t="s">
        <v>31</v>
      </c>
      <c r="N28" t="s">
        <v>54</v>
      </c>
      <c r="O28" s="19"/>
      <c r="P28" s="19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2"/>
      <c r="AE28" s="13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31" t="s">
        <v>40</v>
      </c>
      <c r="BY28" s="31"/>
      <c r="BZ28" s="31"/>
      <c r="CA28" s="19"/>
      <c r="CB28" s="31" t="s">
        <v>40</v>
      </c>
      <c r="CC28" s="31"/>
      <c r="CD28" s="31">
        <v>0</v>
      </c>
      <c r="CE28" s="20"/>
      <c r="CF28" s="21">
        <v>0</v>
      </c>
      <c r="CG28" s="21"/>
      <c r="CH28" s="21">
        <v>0</v>
      </c>
      <c r="CI28" s="21">
        <v>0</v>
      </c>
      <c r="CJ28" s="21"/>
      <c r="CK28" s="22">
        <f t="shared" si="5"/>
        <v>0</v>
      </c>
      <c r="CL28" s="23" t="e">
        <f t="shared" si="0"/>
        <v>#DIV/0!</v>
      </c>
      <c r="CM28" s="16">
        <f t="shared" si="6"/>
        <v>0</v>
      </c>
      <c r="CN28" s="24">
        <f t="shared" si="7"/>
        <v>0</v>
      </c>
      <c r="CO28" s="7"/>
      <c r="CP28" s="24" t="e">
        <f t="shared" si="4"/>
        <v>#NUM!</v>
      </c>
      <c r="CQ28" s="34"/>
      <c r="CR28" s="23"/>
      <c r="CS28" s="10" t="s">
        <v>115</v>
      </c>
    </row>
    <row r="29" spans="1:97" x14ac:dyDescent="0.3">
      <c r="A29" s="37">
        <v>27</v>
      </c>
      <c r="B29" s="37">
        <v>27</v>
      </c>
      <c r="C29">
        <v>25</v>
      </c>
      <c r="D29">
        <v>27</v>
      </c>
      <c r="E29" s="18">
        <v>45</v>
      </c>
      <c r="F29">
        <v>28</v>
      </c>
      <c r="G29">
        <v>78</v>
      </c>
      <c r="H29">
        <v>75</v>
      </c>
      <c r="I29" t="s">
        <v>116</v>
      </c>
      <c r="J29" t="s">
        <v>117</v>
      </c>
      <c r="L29" t="s">
        <v>30</v>
      </c>
      <c r="M29" t="s">
        <v>31</v>
      </c>
      <c r="N29" t="s">
        <v>54</v>
      </c>
      <c r="O29" s="19"/>
      <c r="P29" s="19"/>
      <c r="Q29" s="13"/>
      <c r="R29" s="13"/>
      <c r="S29" s="13">
        <v>1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2"/>
      <c r="AE29" s="13"/>
      <c r="AF29" s="12"/>
      <c r="AG29" s="12"/>
      <c r="AH29" s="12"/>
      <c r="AI29" s="12">
        <v>1</v>
      </c>
      <c r="AJ29" s="12">
        <v>1</v>
      </c>
      <c r="AK29" s="12"/>
      <c r="AL29" s="12"/>
      <c r="AM29" s="12"/>
      <c r="AN29" s="12"/>
      <c r="AO29" s="12"/>
      <c r="AP29" s="12"/>
      <c r="AQ29" s="12"/>
      <c r="AR29" s="12"/>
      <c r="AS29" s="12"/>
      <c r="AT29" s="12">
        <v>9</v>
      </c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>
        <v>2</v>
      </c>
      <c r="BX29" s="12"/>
      <c r="BY29" s="12"/>
      <c r="BZ29" s="12"/>
      <c r="CA29" s="12"/>
      <c r="CB29" s="19" t="s">
        <v>40</v>
      </c>
      <c r="CC29" s="19">
        <v>0</v>
      </c>
      <c r="CD29" s="19">
        <v>0</v>
      </c>
      <c r="CE29" s="20"/>
      <c r="CF29" s="21">
        <v>0</v>
      </c>
      <c r="CG29" s="21"/>
      <c r="CH29" s="21">
        <v>0</v>
      </c>
      <c r="CI29" s="21">
        <v>0</v>
      </c>
      <c r="CJ29" s="21"/>
      <c r="CK29" s="22">
        <f t="shared" si="5"/>
        <v>4</v>
      </c>
      <c r="CL29" s="23">
        <f t="shared" si="0"/>
        <v>3.25</v>
      </c>
      <c r="CM29" s="16">
        <f t="shared" si="6"/>
        <v>13</v>
      </c>
      <c r="CN29" s="24">
        <f t="shared" si="7"/>
        <v>9</v>
      </c>
      <c r="CO29" s="7">
        <v>1983</v>
      </c>
      <c r="CP29" s="24">
        <f t="shared" si="4"/>
        <v>1</v>
      </c>
      <c r="CQ29" s="8" t="s">
        <v>118</v>
      </c>
      <c r="CR29" s="23"/>
    </row>
    <row r="30" spans="1:97" x14ac:dyDescent="0.3">
      <c r="A30" s="37">
        <v>28</v>
      </c>
      <c r="B30" s="37">
        <v>28</v>
      </c>
      <c r="C30">
        <v>26</v>
      </c>
      <c r="D30">
        <v>28</v>
      </c>
      <c r="E30" s="18">
        <v>48</v>
      </c>
      <c r="F30">
        <v>46</v>
      </c>
      <c r="G30">
        <v>97</v>
      </c>
      <c r="H30">
        <v>122</v>
      </c>
      <c r="I30" t="s">
        <v>119</v>
      </c>
      <c r="J30" t="s">
        <v>120</v>
      </c>
      <c r="L30" t="s">
        <v>121</v>
      </c>
      <c r="M30" t="s">
        <v>122</v>
      </c>
      <c r="O30" s="19"/>
      <c r="P30" s="19"/>
      <c r="Q30" s="27">
        <v>6</v>
      </c>
      <c r="R30" s="27">
        <v>12</v>
      </c>
      <c r="S30" s="27"/>
      <c r="T30" s="27">
        <v>1</v>
      </c>
      <c r="U30" s="27">
        <v>12</v>
      </c>
      <c r="V30" s="27"/>
      <c r="W30" s="27">
        <v>45</v>
      </c>
      <c r="X30" s="27">
        <v>142</v>
      </c>
      <c r="Y30" s="27">
        <v>130</v>
      </c>
      <c r="Z30" s="27">
        <v>120</v>
      </c>
      <c r="AA30" s="27">
        <v>100</v>
      </c>
      <c r="AB30" s="27">
        <v>39</v>
      </c>
      <c r="AC30" s="27">
        <v>100</v>
      </c>
      <c r="AD30" s="12">
        <v>96</v>
      </c>
      <c r="AE30" s="27">
        <v>110</v>
      </c>
      <c r="AF30" s="12">
        <v>153</v>
      </c>
      <c r="AG30" s="12">
        <v>76</v>
      </c>
      <c r="AH30" s="12">
        <v>41</v>
      </c>
      <c r="AI30" s="12">
        <v>78</v>
      </c>
      <c r="AJ30" s="12">
        <v>17</v>
      </c>
      <c r="AK30" s="12"/>
      <c r="AL30" s="12">
        <v>48</v>
      </c>
      <c r="AM30" s="12">
        <v>19</v>
      </c>
      <c r="AN30" s="12">
        <v>17</v>
      </c>
      <c r="AO30" s="12">
        <v>4</v>
      </c>
      <c r="AP30" s="12"/>
      <c r="AQ30" s="12"/>
      <c r="AR30" s="12">
        <v>12</v>
      </c>
      <c r="AS30" s="12"/>
      <c r="AT30" s="12"/>
      <c r="AU30" s="12"/>
      <c r="AV30" s="12"/>
      <c r="AW30" s="12"/>
      <c r="AX30" s="12"/>
      <c r="AY30" s="12"/>
      <c r="AZ30" s="12">
        <v>3</v>
      </c>
      <c r="BA30" s="12"/>
      <c r="BB30" s="12"/>
      <c r="BC30" s="12"/>
      <c r="BD30" s="12"/>
      <c r="BE30" s="12"/>
      <c r="BF30" s="12">
        <v>2</v>
      </c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>
        <v>0</v>
      </c>
      <c r="CD30" s="12">
        <v>0</v>
      </c>
      <c r="CE30" s="20"/>
      <c r="CF30" s="21">
        <v>0</v>
      </c>
      <c r="CG30" s="21"/>
      <c r="CH30" s="21">
        <v>0</v>
      </c>
      <c r="CI30" s="21">
        <v>0</v>
      </c>
      <c r="CJ30" s="21"/>
      <c r="CK30" s="22">
        <f t="shared" si="5"/>
        <v>21</v>
      </c>
      <c r="CL30" s="23">
        <f t="shared" si="0"/>
        <v>64.38095238095238</v>
      </c>
      <c r="CM30" s="16">
        <f t="shared" si="6"/>
        <v>1352</v>
      </c>
      <c r="CN30" s="24">
        <f t="shared" si="7"/>
        <v>153</v>
      </c>
      <c r="CO30" s="7">
        <v>1971</v>
      </c>
      <c r="CP30" s="24">
        <f t="shared" si="4"/>
        <v>2</v>
      </c>
      <c r="CQ30" s="8" t="s">
        <v>123</v>
      </c>
      <c r="CR30" s="23"/>
    </row>
    <row r="31" spans="1:97" x14ac:dyDescent="0.3">
      <c r="A31" s="37">
        <v>29</v>
      </c>
      <c r="B31" s="37">
        <v>29</v>
      </c>
      <c r="C31">
        <v>29</v>
      </c>
      <c r="D31">
        <v>31</v>
      </c>
      <c r="E31" s="18">
        <v>49</v>
      </c>
      <c r="F31">
        <v>45</v>
      </c>
      <c r="G31">
        <v>135</v>
      </c>
      <c r="H31">
        <v>110</v>
      </c>
      <c r="I31" t="s">
        <v>124</v>
      </c>
      <c r="J31" t="s">
        <v>125</v>
      </c>
      <c r="L31" t="s">
        <v>121</v>
      </c>
      <c r="M31" t="s">
        <v>126</v>
      </c>
      <c r="N31" t="s">
        <v>127</v>
      </c>
      <c r="O31" s="19"/>
      <c r="P31" s="19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2">
        <v>6</v>
      </c>
      <c r="AE31" s="13">
        <v>2</v>
      </c>
      <c r="AF31" s="12">
        <v>19</v>
      </c>
      <c r="AG31" s="12">
        <v>23</v>
      </c>
      <c r="AH31" s="12">
        <v>28</v>
      </c>
      <c r="AI31" s="12">
        <v>6</v>
      </c>
      <c r="AJ31" s="12">
        <v>1</v>
      </c>
      <c r="AK31" s="12"/>
      <c r="AL31" s="12"/>
      <c r="AM31" s="12">
        <v>1</v>
      </c>
      <c r="AN31" s="12">
        <v>2</v>
      </c>
      <c r="AO31" s="12"/>
      <c r="AP31" s="12"/>
      <c r="AQ31" s="12">
        <v>8</v>
      </c>
      <c r="AR31" s="12"/>
      <c r="AS31" s="12">
        <v>16</v>
      </c>
      <c r="AT31" s="12">
        <v>13</v>
      </c>
      <c r="AU31" s="12">
        <v>3</v>
      </c>
      <c r="AV31" s="12">
        <v>2</v>
      </c>
      <c r="AW31" s="12">
        <v>12</v>
      </c>
      <c r="AX31" s="12"/>
      <c r="AY31" s="12"/>
      <c r="AZ31" s="12"/>
      <c r="BA31" s="12">
        <v>1</v>
      </c>
      <c r="BB31" s="12"/>
      <c r="BC31" s="12">
        <v>3</v>
      </c>
      <c r="BD31" s="12"/>
      <c r="BE31" s="12"/>
      <c r="BF31" s="12"/>
      <c r="BG31" s="12">
        <v>5</v>
      </c>
      <c r="BH31" s="12">
        <v>1</v>
      </c>
      <c r="BI31" s="12">
        <v>1</v>
      </c>
      <c r="BJ31" s="12"/>
      <c r="BK31" s="12"/>
      <c r="BL31" s="12"/>
      <c r="BM31" s="12">
        <v>8</v>
      </c>
      <c r="BN31" s="12">
        <v>5</v>
      </c>
      <c r="BO31" s="12">
        <v>41</v>
      </c>
      <c r="BP31" s="12">
        <v>1</v>
      </c>
      <c r="BQ31" s="12"/>
      <c r="BR31" s="12">
        <v>26</v>
      </c>
      <c r="BS31" s="28">
        <v>77</v>
      </c>
      <c r="BT31" s="19">
        <v>76</v>
      </c>
      <c r="BU31" s="19">
        <v>107</v>
      </c>
      <c r="BV31" s="19">
        <v>4</v>
      </c>
      <c r="BW31" s="19">
        <v>9</v>
      </c>
      <c r="BX31" s="19">
        <v>30</v>
      </c>
      <c r="BY31" s="19">
        <v>75</v>
      </c>
      <c r="BZ31" s="19">
        <v>48</v>
      </c>
      <c r="CA31" s="19">
        <v>20</v>
      </c>
      <c r="CB31" s="19">
        <v>11</v>
      </c>
      <c r="CC31" s="19">
        <v>93</v>
      </c>
      <c r="CD31" s="19">
        <v>6</v>
      </c>
      <c r="CE31" s="20">
        <v>24</v>
      </c>
      <c r="CF31" s="21">
        <v>38</v>
      </c>
      <c r="CG31" s="21">
        <v>2</v>
      </c>
      <c r="CH31" s="21">
        <v>4</v>
      </c>
      <c r="CI31" s="21">
        <v>17</v>
      </c>
      <c r="CJ31" s="21"/>
      <c r="CK31" s="22">
        <f t="shared" si="5"/>
        <v>42</v>
      </c>
      <c r="CL31" s="23">
        <f t="shared" si="0"/>
        <v>20.833333333333332</v>
      </c>
      <c r="CM31" s="16">
        <f t="shared" si="6"/>
        <v>875</v>
      </c>
      <c r="CN31" s="24">
        <f t="shared" si="7"/>
        <v>107</v>
      </c>
      <c r="CO31" s="7">
        <v>1969</v>
      </c>
      <c r="CP31" s="24">
        <f t="shared" si="4"/>
        <v>1</v>
      </c>
      <c r="CQ31" s="34" t="s">
        <v>128</v>
      </c>
      <c r="CR31" s="23"/>
    </row>
    <row r="32" spans="1:97" x14ac:dyDescent="0.3">
      <c r="A32" s="37">
        <v>30</v>
      </c>
      <c r="B32" s="37">
        <v>30</v>
      </c>
      <c r="C32">
        <v>28</v>
      </c>
      <c r="D32">
        <v>30</v>
      </c>
      <c r="E32" s="18">
        <v>50</v>
      </c>
      <c r="F32">
        <v>44</v>
      </c>
      <c r="G32">
        <v>123</v>
      </c>
      <c r="H32">
        <v>98</v>
      </c>
      <c r="I32" t="s">
        <v>129</v>
      </c>
      <c r="J32" t="s">
        <v>130</v>
      </c>
      <c r="L32" t="s">
        <v>121</v>
      </c>
      <c r="M32" t="s">
        <v>126</v>
      </c>
      <c r="N32" t="s">
        <v>131</v>
      </c>
      <c r="O32" s="19"/>
      <c r="P32" s="19"/>
      <c r="Q32" s="13"/>
      <c r="R32" s="13">
        <v>1</v>
      </c>
      <c r="S32" s="13">
        <v>1</v>
      </c>
      <c r="T32" s="13">
        <v>2</v>
      </c>
      <c r="U32" s="13">
        <v>2</v>
      </c>
      <c r="V32" s="13"/>
      <c r="W32" s="13"/>
      <c r="X32" s="13">
        <v>15</v>
      </c>
      <c r="Y32" s="13">
        <v>1</v>
      </c>
      <c r="Z32" s="13">
        <v>3</v>
      </c>
      <c r="AA32" s="13">
        <v>2</v>
      </c>
      <c r="AB32" s="13">
        <v>1</v>
      </c>
      <c r="AC32" s="13">
        <v>5</v>
      </c>
      <c r="AD32" s="12"/>
      <c r="AE32" s="13">
        <v>1</v>
      </c>
      <c r="AF32" s="12"/>
      <c r="AG32" s="12">
        <v>6</v>
      </c>
      <c r="AH32" s="12">
        <v>4</v>
      </c>
      <c r="AI32" s="12"/>
      <c r="AJ32" s="12">
        <v>3</v>
      </c>
      <c r="AK32" s="12">
        <v>2</v>
      </c>
      <c r="AL32" s="12">
        <v>2</v>
      </c>
      <c r="AM32" s="12">
        <v>2</v>
      </c>
      <c r="AN32" s="12">
        <v>1</v>
      </c>
      <c r="AO32" s="12">
        <v>2</v>
      </c>
      <c r="AP32" s="12">
        <v>1</v>
      </c>
      <c r="AQ32" s="12">
        <v>3</v>
      </c>
      <c r="AR32" s="12">
        <v>1</v>
      </c>
      <c r="AS32" s="12">
        <v>1</v>
      </c>
      <c r="AT32" s="12">
        <v>5</v>
      </c>
      <c r="AU32" s="12"/>
      <c r="AV32" s="12"/>
      <c r="AW32" s="12">
        <v>8</v>
      </c>
      <c r="AX32" s="12">
        <v>3</v>
      </c>
      <c r="AY32" s="12">
        <v>5</v>
      </c>
      <c r="AZ32" s="12">
        <v>1</v>
      </c>
      <c r="BA32" s="12">
        <v>1</v>
      </c>
      <c r="BB32" s="12">
        <v>1</v>
      </c>
      <c r="BC32" s="12">
        <v>2</v>
      </c>
      <c r="BD32" s="12"/>
      <c r="BE32" s="12"/>
      <c r="BF32" s="12">
        <v>2</v>
      </c>
      <c r="BG32" s="12">
        <v>2</v>
      </c>
      <c r="BH32" s="12"/>
      <c r="BI32" s="12">
        <v>1</v>
      </c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>
        <v>0</v>
      </c>
      <c r="CD32" s="12">
        <v>0</v>
      </c>
      <c r="CE32" s="20"/>
      <c r="CF32" s="21">
        <v>0</v>
      </c>
      <c r="CG32" s="21"/>
      <c r="CH32" s="21">
        <v>0</v>
      </c>
      <c r="CI32" s="21">
        <v>0</v>
      </c>
      <c r="CJ32" s="21"/>
      <c r="CK32" s="22">
        <f t="shared" si="5"/>
        <v>30</v>
      </c>
      <c r="CL32" s="23">
        <f t="shared" si="0"/>
        <v>2.9</v>
      </c>
      <c r="CM32" s="16">
        <f t="shared" si="6"/>
        <v>87</v>
      </c>
      <c r="CN32" s="24">
        <f t="shared" si="7"/>
        <v>15</v>
      </c>
      <c r="CO32" s="7">
        <v>2010</v>
      </c>
      <c r="CP32" s="24">
        <f t="shared" si="4"/>
        <v>1</v>
      </c>
      <c r="CQ32" s="8" t="s">
        <v>132</v>
      </c>
      <c r="CR32" s="23"/>
    </row>
    <row r="33" spans="1:97" x14ac:dyDescent="0.3">
      <c r="A33" s="37">
        <v>31</v>
      </c>
      <c r="B33" s="37">
        <v>31</v>
      </c>
      <c r="C33">
        <v>27</v>
      </c>
      <c r="D33">
        <v>29</v>
      </c>
      <c r="E33" s="18">
        <v>51</v>
      </c>
      <c r="F33">
        <v>43</v>
      </c>
      <c r="G33">
        <v>121</v>
      </c>
      <c r="H33">
        <v>96</v>
      </c>
      <c r="I33" t="s">
        <v>133</v>
      </c>
      <c r="J33" t="s">
        <v>134</v>
      </c>
      <c r="L33" t="s">
        <v>121</v>
      </c>
      <c r="M33" t="s">
        <v>126</v>
      </c>
      <c r="N33" t="s">
        <v>135</v>
      </c>
      <c r="O33" s="19"/>
      <c r="P33" s="19"/>
      <c r="Q33" s="13"/>
      <c r="R33" s="13"/>
      <c r="S33" s="13"/>
      <c r="T33" s="13">
        <v>1</v>
      </c>
      <c r="U33" s="13">
        <v>1</v>
      </c>
      <c r="V33" s="13">
        <v>1</v>
      </c>
      <c r="W33" s="13">
        <v>21</v>
      </c>
      <c r="X33" s="13">
        <v>50</v>
      </c>
      <c r="Y33" s="13">
        <v>96</v>
      </c>
      <c r="Z33" s="13">
        <v>100</v>
      </c>
      <c r="AA33" s="13">
        <v>44</v>
      </c>
      <c r="AB33" s="13">
        <v>27</v>
      </c>
      <c r="AC33" s="13">
        <v>91</v>
      </c>
      <c r="AD33" s="12">
        <v>120</v>
      </c>
      <c r="AE33" s="13">
        <v>110</v>
      </c>
      <c r="AF33" s="12">
        <v>231</v>
      </c>
      <c r="AG33" s="12">
        <v>224</v>
      </c>
      <c r="AH33" s="12">
        <v>262</v>
      </c>
      <c r="AI33" s="12">
        <v>157</v>
      </c>
      <c r="AJ33" s="12">
        <v>232</v>
      </c>
      <c r="AK33" s="12">
        <f>15+6+55+33</f>
        <v>109</v>
      </c>
      <c r="AL33" s="12">
        <v>111</v>
      </c>
      <c r="AM33" s="12">
        <v>93</v>
      </c>
      <c r="AN33" s="12">
        <v>138</v>
      </c>
      <c r="AO33" s="12">
        <v>175</v>
      </c>
      <c r="AP33" s="12">
        <v>162</v>
      </c>
      <c r="AQ33" s="12">
        <v>192</v>
      </c>
      <c r="AR33" s="12">
        <v>81</v>
      </c>
      <c r="AS33" s="12">
        <v>67</v>
      </c>
      <c r="AT33" s="12">
        <v>29</v>
      </c>
      <c r="AU33" s="12">
        <v>34</v>
      </c>
      <c r="AV33" s="12">
        <v>22</v>
      </c>
      <c r="AW33" s="12">
        <v>36</v>
      </c>
      <c r="AX33" s="12">
        <v>11</v>
      </c>
      <c r="AY33" s="12">
        <v>27</v>
      </c>
      <c r="AZ33" s="12">
        <v>11</v>
      </c>
      <c r="BA33" s="12">
        <v>16</v>
      </c>
      <c r="BB33" s="12">
        <v>4</v>
      </c>
      <c r="BC33" s="12">
        <v>12</v>
      </c>
      <c r="BD33" s="12">
        <v>7</v>
      </c>
      <c r="BE33" s="12">
        <v>12</v>
      </c>
      <c r="BF33" s="12">
        <v>10</v>
      </c>
      <c r="BG33" s="12">
        <v>9</v>
      </c>
      <c r="BH33" s="12">
        <v>27</v>
      </c>
      <c r="BI33" s="12">
        <v>3</v>
      </c>
      <c r="BJ33" s="12">
        <v>10</v>
      </c>
      <c r="BK33" s="12">
        <v>3</v>
      </c>
      <c r="BL33" s="12">
        <v>6</v>
      </c>
      <c r="BM33" s="12">
        <v>14</v>
      </c>
      <c r="BN33" s="12">
        <v>10</v>
      </c>
      <c r="BO33" s="12">
        <v>10</v>
      </c>
      <c r="BP33" s="12"/>
      <c r="BQ33" s="12">
        <v>5</v>
      </c>
      <c r="BR33" s="12"/>
      <c r="BS33" s="12">
        <v>1</v>
      </c>
      <c r="BT33" s="12"/>
      <c r="BU33" s="12"/>
      <c r="BV33" s="12"/>
      <c r="BW33" s="12">
        <v>1</v>
      </c>
      <c r="BX33" s="12"/>
      <c r="BY33" s="12"/>
      <c r="BZ33" s="12"/>
      <c r="CA33" s="12"/>
      <c r="CB33" s="12"/>
      <c r="CC33" s="12">
        <v>0</v>
      </c>
      <c r="CD33" s="12">
        <v>0</v>
      </c>
      <c r="CE33" s="20"/>
      <c r="CF33" s="21">
        <v>0</v>
      </c>
      <c r="CG33" s="21"/>
      <c r="CH33" s="21">
        <v>0</v>
      </c>
      <c r="CI33" s="21">
        <v>0</v>
      </c>
      <c r="CJ33" s="21"/>
      <c r="CK33" s="22">
        <f>COUNTIF((W33:CI33),"&gt;0")</f>
        <v>48</v>
      </c>
      <c r="CL33" s="23">
        <f t="shared" si="0"/>
        <v>67.145833333333329</v>
      </c>
      <c r="CM33" s="16">
        <f>SUM(W33:CI33)</f>
        <v>3223</v>
      </c>
      <c r="CN33" s="24">
        <f>MAX(W33:CI33)</f>
        <v>262</v>
      </c>
      <c r="CO33" s="7">
        <v>1961</v>
      </c>
      <c r="CP33" s="24">
        <f>SMALL(W33:CI33,COUNTIF(W33:CI33,0)+1)</f>
        <v>1</v>
      </c>
      <c r="CQ33" s="25" t="s">
        <v>136</v>
      </c>
      <c r="CR33" s="23"/>
    </row>
    <row r="34" spans="1:97" x14ac:dyDescent="0.3">
      <c r="A34" s="37">
        <v>32</v>
      </c>
      <c r="B34" s="37">
        <v>32</v>
      </c>
      <c r="C34">
        <v>31</v>
      </c>
      <c r="D34">
        <v>33</v>
      </c>
      <c r="E34" s="18">
        <v>55</v>
      </c>
      <c r="F34">
        <v>3</v>
      </c>
      <c r="G34">
        <v>139</v>
      </c>
      <c r="H34">
        <v>138</v>
      </c>
      <c r="I34" t="s">
        <v>137</v>
      </c>
      <c r="J34" t="s">
        <v>138</v>
      </c>
      <c r="L34" t="s">
        <v>139</v>
      </c>
      <c r="M34" t="s">
        <v>140</v>
      </c>
      <c r="O34" s="19"/>
      <c r="P34" s="19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2"/>
      <c r="AE34" s="13"/>
      <c r="AF34" s="12"/>
      <c r="AG34" s="12"/>
      <c r="AH34" s="12">
        <v>1</v>
      </c>
      <c r="AI34" s="12">
        <v>1</v>
      </c>
      <c r="AJ34" s="12"/>
      <c r="AK34" s="12">
        <v>1</v>
      </c>
      <c r="AL34" s="12">
        <v>1</v>
      </c>
      <c r="AM34" s="12">
        <v>1</v>
      </c>
      <c r="AN34" s="12">
        <v>1</v>
      </c>
      <c r="AO34" s="12"/>
      <c r="AP34" s="12"/>
      <c r="AQ34" s="12"/>
      <c r="AR34" s="12"/>
      <c r="AS34" s="12"/>
      <c r="AT34" s="12">
        <v>1</v>
      </c>
      <c r="AU34" s="12"/>
      <c r="AV34" s="12">
        <v>1</v>
      </c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>
        <v>1</v>
      </c>
      <c r="BM34" s="12"/>
      <c r="BN34" s="12"/>
      <c r="BO34" s="12"/>
      <c r="BP34" s="12"/>
      <c r="BQ34" s="12">
        <v>1</v>
      </c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>
        <v>0</v>
      </c>
      <c r="CD34" s="12">
        <v>0</v>
      </c>
      <c r="CE34" s="20"/>
      <c r="CF34" s="21">
        <v>0</v>
      </c>
      <c r="CG34" s="21">
        <v>0</v>
      </c>
      <c r="CH34" s="21">
        <v>0</v>
      </c>
      <c r="CI34" s="21">
        <v>0</v>
      </c>
      <c r="CJ34" s="21"/>
      <c r="CK34" s="22">
        <f t="shared" ref="CK34:CK44" si="8">COUNTIF((W34:CI34),"&gt;0")</f>
        <v>10</v>
      </c>
      <c r="CL34" s="23">
        <f t="shared" si="0"/>
        <v>1</v>
      </c>
      <c r="CM34" s="16">
        <f t="shared" ref="CM34:CM44" si="9">SUM(W34:CI34)</f>
        <v>10</v>
      </c>
      <c r="CN34" s="24">
        <f t="shared" ref="CN34:CN44" si="10">MAX(W34:CI34)</f>
        <v>1</v>
      </c>
      <c r="CO34" s="25" t="s">
        <v>141</v>
      </c>
      <c r="CP34" s="24">
        <f t="shared" si="4"/>
        <v>1</v>
      </c>
      <c r="CQ34" s="8" t="s">
        <v>104</v>
      </c>
      <c r="CR34" s="23"/>
    </row>
    <row r="35" spans="1:97" x14ac:dyDescent="0.3">
      <c r="A35" s="37">
        <v>33</v>
      </c>
      <c r="B35" s="37">
        <v>33</v>
      </c>
      <c r="C35">
        <v>32</v>
      </c>
      <c r="D35">
        <v>34</v>
      </c>
      <c r="E35" s="18">
        <v>56</v>
      </c>
      <c r="F35">
        <v>2</v>
      </c>
      <c r="G35">
        <v>141</v>
      </c>
      <c r="H35">
        <v>1986</v>
      </c>
      <c r="I35" t="s">
        <v>142</v>
      </c>
      <c r="J35" t="s">
        <v>143</v>
      </c>
      <c r="L35" t="s">
        <v>139</v>
      </c>
      <c r="M35" t="s">
        <v>140</v>
      </c>
      <c r="O35" s="19"/>
      <c r="P35" s="19"/>
      <c r="Q35" s="13"/>
      <c r="R35" s="13"/>
      <c r="S35" s="13"/>
      <c r="T35" s="13"/>
      <c r="U35" s="13"/>
      <c r="V35" s="13"/>
      <c r="W35" s="13">
        <v>1</v>
      </c>
      <c r="X35" s="13"/>
      <c r="Y35" s="13"/>
      <c r="Z35" s="13"/>
      <c r="AA35" s="13"/>
      <c r="AB35" s="13">
        <v>1</v>
      </c>
      <c r="AC35" s="13"/>
      <c r="AD35" s="12"/>
      <c r="AE35" s="13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>
        <v>2</v>
      </c>
      <c r="BL35" s="12"/>
      <c r="BM35" s="12"/>
      <c r="BN35" s="12"/>
      <c r="BO35" s="12"/>
      <c r="BP35" s="12"/>
      <c r="BQ35" s="12"/>
      <c r="BR35" s="12"/>
      <c r="BS35" s="12"/>
      <c r="BT35" s="12"/>
      <c r="BU35" s="12">
        <v>1</v>
      </c>
      <c r="BV35" s="12"/>
      <c r="BW35" s="12"/>
      <c r="BX35" s="12"/>
      <c r="BY35" s="12"/>
      <c r="BZ35" s="12"/>
      <c r="CA35" s="12"/>
      <c r="CB35" s="12"/>
      <c r="CC35" s="12">
        <v>0</v>
      </c>
      <c r="CD35" s="12">
        <v>0</v>
      </c>
      <c r="CE35" s="20"/>
      <c r="CF35" s="21">
        <v>0</v>
      </c>
      <c r="CG35" s="21">
        <v>0</v>
      </c>
      <c r="CH35" s="21">
        <v>0</v>
      </c>
      <c r="CI35" s="21">
        <v>0</v>
      </c>
      <c r="CJ35" s="21"/>
      <c r="CK35" s="22">
        <f t="shared" si="8"/>
        <v>4</v>
      </c>
      <c r="CL35" s="23">
        <f t="shared" si="0"/>
        <v>1.25</v>
      </c>
      <c r="CM35" s="16">
        <f t="shared" si="9"/>
        <v>5</v>
      </c>
      <c r="CN35" s="24">
        <f t="shared" si="10"/>
        <v>2</v>
      </c>
      <c r="CO35" s="7">
        <v>2000</v>
      </c>
      <c r="CP35" s="24">
        <f t="shared" si="4"/>
        <v>1</v>
      </c>
      <c r="CQ35" s="8" t="s">
        <v>144</v>
      </c>
      <c r="CR35" s="23"/>
    </row>
    <row r="36" spans="1:97" x14ac:dyDescent="0.3">
      <c r="A36" s="37">
        <v>34</v>
      </c>
      <c r="B36" s="37">
        <v>34</v>
      </c>
      <c r="C36">
        <v>57</v>
      </c>
      <c r="D36">
        <v>59</v>
      </c>
      <c r="E36" s="35">
        <v>59</v>
      </c>
      <c r="F36">
        <v>53</v>
      </c>
      <c r="G36">
        <v>147</v>
      </c>
      <c r="H36">
        <v>536</v>
      </c>
      <c r="I36" t="s">
        <v>145</v>
      </c>
      <c r="J36" t="s">
        <v>146</v>
      </c>
      <c r="K36" t="s">
        <v>147</v>
      </c>
      <c r="L36" t="s">
        <v>148</v>
      </c>
      <c r="M36" t="s">
        <v>149</v>
      </c>
      <c r="O36" s="19"/>
      <c r="P36" s="19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2"/>
      <c r="AE36" s="13"/>
      <c r="AF36" s="12"/>
      <c r="AG36" s="12"/>
      <c r="AH36" s="12"/>
      <c r="AI36" s="12"/>
      <c r="AJ36" s="12"/>
      <c r="AK36" s="12">
        <v>925</v>
      </c>
      <c r="AL36" s="12">
        <v>1373</v>
      </c>
      <c r="AM36" s="12">
        <v>1110</v>
      </c>
      <c r="AN36" s="12">
        <v>1887</v>
      </c>
      <c r="AO36" s="12">
        <v>1945</v>
      </c>
      <c r="AP36" s="12">
        <v>1546</v>
      </c>
      <c r="AQ36" s="12">
        <v>1937</v>
      </c>
      <c r="AR36" s="12">
        <v>1894</v>
      </c>
      <c r="AS36" s="12">
        <v>1746</v>
      </c>
      <c r="AT36" s="12">
        <v>1233</v>
      </c>
      <c r="AU36" s="12">
        <v>1428</v>
      </c>
      <c r="AV36" s="12">
        <v>1991</v>
      </c>
      <c r="AW36" s="12">
        <v>1914</v>
      </c>
      <c r="AX36" s="12">
        <v>2011</v>
      </c>
      <c r="AY36" s="12">
        <v>1897</v>
      </c>
      <c r="AZ36" s="12">
        <v>1066</v>
      </c>
      <c r="BA36" s="12">
        <v>1564</v>
      </c>
      <c r="BB36" s="12">
        <v>1564</v>
      </c>
      <c r="BC36" s="12">
        <v>2371</v>
      </c>
      <c r="BD36" s="12">
        <v>2186</v>
      </c>
      <c r="BE36" s="12">
        <v>1534</v>
      </c>
      <c r="BF36" s="12">
        <v>1888</v>
      </c>
      <c r="BG36" s="12">
        <v>1351</v>
      </c>
      <c r="BH36" s="12">
        <v>1546</v>
      </c>
      <c r="BI36" s="12">
        <v>1451</v>
      </c>
      <c r="BJ36" s="12">
        <v>1380</v>
      </c>
      <c r="BK36" s="12">
        <v>1251</v>
      </c>
      <c r="BL36" s="12">
        <v>1406</v>
      </c>
      <c r="BM36" s="12">
        <v>1844</v>
      </c>
      <c r="BN36" s="12">
        <v>2059</v>
      </c>
      <c r="BO36" s="12">
        <v>1478</v>
      </c>
      <c r="BP36" s="12">
        <v>1981</v>
      </c>
      <c r="BQ36" s="12">
        <v>1607</v>
      </c>
      <c r="BR36" s="12">
        <v>1496</v>
      </c>
      <c r="BS36" s="12">
        <v>1425</v>
      </c>
      <c r="BT36" s="12">
        <v>30</v>
      </c>
      <c r="BU36" s="12">
        <v>1170</v>
      </c>
      <c r="BV36" s="12">
        <v>1690</v>
      </c>
      <c r="BW36" s="12">
        <v>1308</v>
      </c>
      <c r="BX36" s="12">
        <v>1278</v>
      </c>
      <c r="BY36" s="12">
        <v>1269</v>
      </c>
      <c r="BZ36" s="12">
        <v>1094</v>
      </c>
      <c r="CA36" s="12">
        <v>891</v>
      </c>
      <c r="CB36" s="12">
        <v>1150</v>
      </c>
      <c r="CC36" s="12">
        <v>1088</v>
      </c>
      <c r="CD36" s="12">
        <v>786</v>
      </c>
      <c r="CE36" s="20">
        <v>861</v>
      </c>
      <c r="CF36" s="21">
        <v>1152</v>
      </c>
      <c r="CG36" s="21">
        <v>836</v>
      </c>
      <c r="CH36" s="21">
        <v>954</v>
      </c>
      <c r="CI36" s="21">
        <v>963</v>
      </c>
      <c r="CJ36" s="21"/>
      <c r="CK36" s="22">
        <f t="shared" si="8"/>
        <v>51</v>
      </c>
      <c r="CL36" s="23">
        <f t="shared" si="0"/>
        <v>1447.1568627450981</v>
      </c>
      <c r="CM36" s="16">
        <f t="shared" si="9"/>
        <v>73805</v>
      </c>
      <c r="CN36" s="24">
        <f t="shared" si="10"/>
        <v>2371</v>
      </c>
      <c r="CO36" s="7">
        <v>1992</v>
      </c>
      <c r="CP36" s="24">
        <f t="shared" si="4"/>
        <v>30</v>
      </c>
      <c r="CQ36" s="7" t="s">
        <v>150</v>
      </c>
      <c r="CR36" s="23"/>
    </row>
    <row r="37" spans="1:97" x14ac:dyDescent="0.3">
      <c r="A37" s="37">
        <v>35</v>
      </c>
      <c r="B37" s="37">
        <v>35</v>
      </c>
      <c r="D37">
        <v>61</v>
      </c>
      <c r="E37" s="18">
        <v>60</v>
      </c>
      <c r="I37" t="s">
        <v>151</v>
      </c>
      <c r="J37" s="37" t="s">
        <v>152</v>
      </c>
      <c r="K37" s="41"/>
      <c r="O37" s="19"/>
      <c r="P37" s="19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2"/>
      <c r="AE37" s="13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9">
        <v>1</v>
      </c>
      <c r="CC37" s="19">
        <v>0</v>
      </c>
      <c r="CD37" s="19">
        <v>0</v>
      </c>
      <c r="CE37" s="20">
        <v>3</v>
      </c>
      <c r="CF37" s="39" t="s">
        <v>40</v>
      </c>
      <c r="CG37" s="39"/>
      <c r="CH37" s="39" t="s">
        <v>40</v>
      </c>
      <c r="CI37" s="42">
        <v>16</v>
      </c>
      <c r="CJ37" s="21"/>
      <c r="CK37" s="22">
        <f t="shared" si="8"/>
        <v>3</v>
      </c>
      <c r="CL37" s="23">
        <f t="shared" si="0"/>
        <v>6.666666666666667</v>
      </c>
      <c r="CM37" s="16">
        <f t="shared" si="9"/>
        <v>20</v>
      </c>
      <c r="CN37" s="24">
        <f t="shared" si="10"/>
        <v>16</v>
      </c>
      <c r="CO37" s="24">
        <v>2024</v>
      </c>
      <c r="CP37" s="24">
        <f t="shared" si="4"/>
        <v>1</v>
      </c>
      <c r="CQ37" s="34" t="s">
        <v>153</v>
      </c>
      <c r="CR37" s="23"/>
    </row>
    <row r="38" spans="1:97" x14ac:dyDescent="0.3">
      <c r="A38" s="43"/>
      <c r="B38" s="37">
        <v>36</v>
      </c>
      <c r="C38" s="29">
        <v>58</v>
      </c>
      <c r="D38" s="29">
        <v>60</v>
      </c>
      <c r="E38" s="35">
        <v>61</v>
      </c>
      <c r="G38">
        <v>161</v>
      </c>
      <c r="H38">
        <v>548</v>
      </c>
      <c r="I38" t="s">
        <v>154</v>
      </c>
      <c r="J38" s="41" t="s">
        <v>155</v>
      </c>
      <c r="K38" s="41" t="s">
        <v>156</v>
      </c>
      <c r="M38" t="s">
        <v>157</v>
      </c>
      <c r="O38" s="19"/>
      <c r="P38" s="19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2"/>
      <c r="AE38" s="13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>
        <v>4</v>
      </c>
      <c r="AU38" s="12">
        <v>1</v>
      </c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>
        <v>0</v>
      </c>
      <c r="CD38" s="12">
        <v>0</v>
      </c>
      <c r="CE38" s="20"/>
      <c r="CF38" s="21">
        <v>0</v>
      </c>
      <c r="CG38" s="21"/>
      <c r="CH38" s="21"/>
      <c r="CI38" s="21"/>
      <c r="CJ38" s="21"/>
      <c r="CK38" s="22">
        <f t="shared" si="8"/>
        <v>2</v>
      </c>
      <c r="CL38" s="23">
        <f t="shared" si="0"/>
        <v>2.5</v>
      </c>
      <c r="CM38" s="16">
        <f t="shared" si="9"/>
        <v>5</v>
      </c>
      <c r="CN38" s="24">
        <f t="shared" si="10"/>
        <v>4</v>
      </c>
      <c r="CO38" s="24"/>
      <c r="CP38" s="24">
        <f t="shared" si="4"/>
        <v>1</v>
      </c>
      <c r="CQ38" s="8"/>
      <c r="CR38" s="23"/>
      <c r="CS38" s="10" t="s">
        <v>158</v>
      </c>
    </row>
    <row r="39" spans="1:97" x14ac:dyDescent="0.3">
      <c r="A39" s="37">
        <v>37</v>
      </c>
      <c r="B39" s="37">
        <v>37</v>
      </c>
      <c r="C39">
        <v>59</v>
      </c>
      <c r="D39">
        <v>62</v>
      </c>
      <c r="E39" s="18">
        <v>63</v>
      </c>
      <c r="F39">
        <v>54</v>
      </c>
      <c r="G39">
        <v>196</v>
      </c>
      <c r="H39">
        <v>556</v>
      </c>
      <c r="I39" t="s">
        <v>159</v>
      </c>
      <c r="J39" t="s">
        <v>160</v>
      </c>
      <c r="L39" t="s">
        <v>148</v>
      </c>
      <c r="M39" t="s">
        <v>149</v>
      </c>
      <c r="O39" s="19"/>
      <c r="P39" s="19"/>
      <c r="Q39" s="13"/>
      <c r="R39" s="13"/>
      <c r="S39" s="13"/>
      <c r="T39" s="13">
        <v>1</v>
      </c>
      <c r="U39" s="13">
        <v>3</v>
      </c>
      <c r="V39" s="13">
        <v>13</v>
      </c>
      <c r="W39" s="13">
        <v>227</v>
      </c>
      <c r="X39" s="13">
        <v>655</v>
      </c>
      <c r="Y39" s="13">
        <v>390</v>
      </c>
      <c r="Z39" s="13">
        <v>1000</v>
      </c>
      <c r="AA39" s="13">
        <v>590</v>
      </c>
      <c r="AB39" s="13">
        <v>1000</v>
      </c>
      <c r="AC39" s="13">
        <v>410</v>
      </c>
      <c r="AD39" s="12">
        <v>460</v>
      </c>
      <c r="AE39" s="13">
        <v>250</v>
      </c>
      <c r="AF39" s="12">
        <v>353</v>
      </c>
      <c r="AG39" s="12">
        <v>590</v>
      </c>
      <c r="AH39" s="12">
        <v>799</v>
      </c>
      <c r="AI39" s="12">
        <v>923</v>
      </c>
      <c r="AJ39" s="12">
        <v>1046</v>
      </c>
      <c r="AK39" s="12">
        <f>257+43+614+4+28</f>
        <v>946</v>
      </c>
      <c r="AL39" s="12">
        <v>810</v>
      </c>
      <c r="AM39" s="12">
        <v>918</v>
      </c>
      <c r="AN39" s="12">
        <v>1322</v>
      </c>
      <c r="AO39" s="12">
        <v>1093</v>
      </c>
      <c r="AP39" s="12">
        <v>1215</v>
      </c>
      <c r="AQ39" s="12">
        <v>567</v>
      </c>
      <c r="AR39" s="12">
        <v>1736</v>
      </c>
      <c r="AS39" s="12">
        <v>859</v>
      </c>
      <c r="AT39" s="12">
        <v>854</v>
      </c>
      <c r="AU39" s="12">
        <v>725</v>
      </c>
      <c r="AV39" s="12">
        <v>1254</v>
      </c>
      <c r="AW39" s="12">
        <v>1157</v>
      </c>
      <c r="AX39" s="12">
        <v>1658</v>
      </c>
      <c r="AY39" s="12">
        <v>1613</v>
      </c>
      <c r="AZ39" s="12">
        <v>1556</v>
      </c>
      <c r="BA39" s="12">
        <v>1003</v>
      </c>
      <c r="BB39" s="12">
        <v>1703</v>
      </c>
      <c r="BC39" s="12">
        <v>951</v>
      </c>
      <c r="BD39" s="12">
        <v>1615</v>
      </c>
      <c r="BE39" s="12">
        <v>1228</v>
      </c>
      <c r="BF39" s="12">
        <v>1495</v>
      </c>
      <c r="BG39" s="12">
        <v>987</v>
      </c>
      <c r="BH39" s="12">
        <v>1767</v>
      </c>
      <c r="BI39" s="12">
        <v>1702</v>
      </c>
      <c r="BJ39" s="12">
        <v>1834</v>
      </c>
      <c r="BK39" s="12">
        <v>770</v>
      </c>
      <c r="BL39" s="12">
        <v>1249</v>
      </c>
      <c r="BM39" s="12">
        <v>1902</v>
      </c>
      <c r="BN39" s="12">
        <v>2077</v>
      </c>
      <c r="BO39" s="12">
        <v>2085</v>
      </c>
      <c r="BP39" s="12">
        <v>2567</v>
      </c>
      <c r="BQ39" s="12">
        <v>1846</v>
      </c>
      <c r="BR39" s="12">
        <v>1570</v>
      </c>
      <c r="BS39" s="12">
        <v>1155</v>
      </c>
      <c r="BT39" s="12">
        <v>362</v>
      </c>
      <c r="BU39" s="12">
        <v>1798</v>
      </c>
      <c r="BV39" s="12">
        <v>1408</v>
      </c>
      <c r="BW39" s="12">
        <v>2031</v>
      </c>
      <c r="BX39" s="12">
        <v>1863</v>
      </c>
      <c r="BY39" s="12">
        <v>1477</v>
      </c>
      <c r="BZ39" s="12">
        <v>840</v>
      </c>
      <c r="CA39" s="12">
        <v>965</v>
      </c>
      <c r="CB39" s="12">
        <v>983</v>
      </c>
      <c r="CC39" s="12">
        <v>1120</v>
      </c>
      <c r="CD39" s="12">
        <v>881</v>
      </c>
      <c r="CE39" s="20">
        <v>1339</v>
      </c>
      <c r="CF39" s="21">
        <v>1441</v>
      </c>
      <c r="CG39" s="21">
        <v>947</v>
      </c>
      <c r="CH39" s="21">
        <v>1044</v>
      </c>
      <c r="CI39" s="21">
        <v>710</v>
      </c>
      <c r="CJ39" s="21"/>
      <c r="CK39" s="22">
        <f t="shared" si="8"/>
        <v>65</v>
      </c>
      <c r="CL39" s="23">
        <f t="shared" si="0"/>
        <v>1164.4769230769232</v>
      </c>
      <c r="CM39" s="16">
        <f t="shared" si="9"/>
        <v>75691</v>
      </c>
      <c r="CN39" s="24">
        <f t="shared" si="10"/>
        <v>2567</v>
      </c>
      <c r="CO39" s="7">
        <v>2005</v>
      </c>
      <c r="CP39" s="24">
        <f t="shared" si="4"/>
        <v>227</v>
      </c>
      <c r="CQ39" s="7" t="s">
        <v>67</v>
      </c>
      <c r="CR39" s="23"/>
    </row>
    <row r="40" spans="1:97" x14ac:dyDescent="0.3">
      <c r="A40" s="37">
        <v>38</v>
      </c>
      <c r="B40" s="37">
        <v>38</v>
      </c>
      <c r="D40" s="29">
        <v>68</v>
      </c>
      <c r="E40" s="18">
        <v>74</v>
      </c>
      <c r="I40" t="s">
        <v>161</v>
      </c>
      <c r="J40" t="s">
        <v>162</v>
      </c>
      <c r="O40" s="19"/>
      <c r="P40" s="19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2"/>
      <c r="AE40" s="13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28"/>
      <c r="BT40" s="28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20">
        <v>1</v>
      </c>
      <c r="CF40" s="21">
        <v>0</v>
      </c>
      <c r="CG40" s="21">
        <v>0</v>
      </c>
      <c r="CH40" s="21">
        <v>0</v>
      </c>
      <c r="CI40" s="21">
        <v>0</v>
      </c>
      <c r="CJ40" s="21"/>
      <c r="CK40" s="22">
        <f t="shared" si="8"/>
        <v>1</v>
      </c>
      <c r="CL40" s="23">
        <f t="shared" si="0"/>
        <v>1</v>
      </c>
      <c r="CM40" s="16">
        <f t="shared" si="9"/>
        <v>1</v>
      </c>
      <c r="CN40" s="24">
        <f t="shared" si="10"/>
        <v>1</v>
      </c>
      <c r="CO40" s="25" t="s">
        <v>163</v>
      </c>
      <c r="CP40" s="24">
        <f t="shared" si="4"/>
        <v>1</v>
      </c>
      <c r="CQ40" s="34" t="s">
        <v>92</v>
      </c>
      <c r="CR40" s="23"/>
    </row>
    <row r="41" spans="1:97" x14ac:dyDescent="0.3">
      <c r="A41" s="37">
        <v>39</v>
      </c>
      <c r="B41" s="37">
        <v>39</v>
      </c>
      <c r="C41">
        <v>48</v>
      </c>
      <c r="D41">
        <v>50</v>
      </c>
      <c r="E41" s="35">
        <v>80</v>
      </c>
      <c r="F41">
        <v>47</v>
      </c>
      <c r="G41">
        <v>430</v>
      </c>
      <c r="H41">
        <v>360</v>
      </c>
      <c r="I41" t="s">
        <v>164</v>
      </c>
      <c r="J41" t="s">
        <v>165</v>
      </c>
      <c r="L41" t="s">
        <v>166</v>
      </c>
      <c r="M41" t="s">
        <v>167</v>
      </c>
      <c r="O41" s="19"/>
      <c r="P41" s="19"/>
      <c r="Q41" s="13"/>
      <c r="R41" s="13"/>
      <c r="S41" s="13"/>
      <c r="T41" s="13">
        <v>1</v>
      </c>
      <c r="U41" s="13"/>
      <c r="V41" s="13"/>
      <c r="W41" s="13"/>
      <c r="X41" s="13"/>
      <c r="Y41" s="13"/>
      <c r="Z41" s="13">
        <v>1</v>
      </c>
      <c r="AA41" s="13"/>
      <c r="AB41" s="13"/>
      <c r="AC41" s="13"/>
      <c r="AD41" s="12">
        <v>1</v>
      </c>
      <c r="AE41" s="13"/>
      <c r="AF41" s="12">
        <v>1</v>
      </c>
      <c r="AG41" s="12">
        <v>2</v>
      </c>
      <c r="AH41" s="12"/>
      <c r="AI41" s="12"/>
      <c r="AJ41" s="12">
        <v>1</v>
      </c>
      <c r="AK41" s="12">
        <v>1</v>
      </c>
      <c r="AL41" s="12">
        <v>3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>
        <v>1</v>
      </c>
      <c r="BX41" s="12">
        <v>1</v>
      </c>
      <c r="BY41" s="12"/>
      <c r="BZ41" s="12"/>
      <c r="CA41" s="12"/>
      <c r="CB41" s="12"/>
      <c r="CC41" s="12">
        <v>0</v>
      </c>
      <c r="CD41" s="12">
        <v>0</v>
      </c>
      <c r="CE41" s="20"/>
      <c r="CF41" s="21">
        <v>0</v>
      </c>
      <c r="CG41" s="21">
        <v>0</v>
      </c>
      <c r="CH41" s="21">
        <v>0</v>
      </c>
      <c r="CI41" s="21">
        <v>0</v>
      </c>
      <c r="CJ41" s="21"/>
      <c r="CK41" s="22">
        <f t="shared" si="8"/>
        <v>9</v>
      </c>
      <c r="CL41" s="23">
        <f t="shared" si="0"/>
        <v>1.3333333333333333</v>
      </c>
      <c r="CM41" s="16">
        <f t="shared" si="9"/>
        <v>12</v>
      </c>
      <c r="CN41" s="24">
        <f t="shared" si="10"/>
        <v>3</v>
      </c>
      <c r="CO41" s="7">
        <v>1975</v>
      </c>
      <c r="CP41" s="24">
        <f t="shared" si="4"/>
        <v>1</v>
      </c>
      <c r="CQ41" s="8" t="s">
        <v>168</v>
      </c>
      <c r="CR41" s="23"/>
    </row>
    <row r="42" spans="1:97" x14ac:dyDescent="0.3">
      <c r="A42" s="37">
        <v>40</v>
      </c>
      <c r="B42" s="37">
        <v>40</v>
      </c>
      <c r="C42" s="29">
        <v>49</v>
      </c>
      <c r="D42" s="29">
        <v>51</v>
      </c>
      <c r="E42" s="35">
        <v>81</v>
      </c>
      <c r="G42">
        <v>433</v>
      </c>
      <c r="H42">
        <v>365</v>
      </c>
      <c r="I42" t="s">
        <v>169</v>
      </c>
      <c r="J42" s="30" t="s">
        <v>170</v>
      </c>
      <c r="K42" t="s">
        <v>171</v>
      </c>
      <c r="L42" t="s">
        <v>166</v>
      </c>
      <c r="M42" t="s">
        <v>172</v>
      </c>
      <c r="N42" t="s">
        <v>173</v>
      </c>
      <c r="O42" s="19"/>
      <c r="P42" s="19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2"/>
      <c r="AE42" s="13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31" t="s">
        <v>40</v>
      </c>
      <c r="BY42" s="31"/>
      <c r="BZ42" s="31"/>
      <c r="CA42" s="19"/>
      <c r="CB42" s="31"/>
      <c r="CC42" s="31">
        <v>0</v>
      </c>
      <c r="CD42" s="31">
        <v>0</v>
      </c>
      <c r="CE42" s="20"/>
      <c r="CF42" s="21">
        <v>0</v>
      </c>
      <c r="CG42" s="21"/>
      <c r="CH42" s="21">
        <v>0</v>
      </c>
      <c r="CI42" s="21">
        <v>0</v>
      </c>
      <c r="CJ42" s="21"/>
      <c r="CK42" s="22">
        <f t="shared" si="8"/>
        <v>0</v>
      </c>
      <c r="CL42" s="23" t="e">
        <f t="shared" si="0"/>
        <v>#DIV/0!</v>
      </c>
      <c r="CM42" s="16">
        <f t="shared" si="9"/>
        <v>0</v>
      </c>
      <c r="CN42" s="24">
        <f t="shared" si="10"/>
        <v>0</v>
      </c>
      <c r="CO42" s="7"/>
      <c r="CP42" s="24" t="e">
        <f t="shared" si="4"/>
        <v>#NUM!</v>
      </c>
      <c r="CQ42" s="8"/>
      <c r="CR42" s="23"/>
      <c r="CS42" s="10" t="s">
        <v>174</v>
      </c>
    </row>
    <row r="43" spans="1:97" x14ac:dyDescent="0.3">
      <c r="A43" s="37">
        <v>41</v>
      </c>
      <c r="B43" s="37">
        <v>41</v>
      </c>
      <c r="C43">
        <v>50</v>
      </c>
      <c r="D43">
        <v>52</v>
      </c>
      <c r="E43" s="35">
        <v>87</v>
      </c>
      <c r="F43">
        <v>48</v>
      </c>
      <c r="G43">
        <v>458</v>
      </c>
      <c r="H43">
        <v>384</v>
      </c>
      <c r="I43" t="s">
        <v>175</v>
      </c>
      <c r="J43" t="s">
        <v>176</v>
      </c>
      <c r="L43" t="s">
        <v>177</v>
      </c>
      <c r="M43" t="s">
        <v>178</v>
      </c>
      <c r="N43" t="s">
        <v>179</v>
      </c>
      <c r="O43" s="19"/>
      <c r="P43" s="19"/>
      <c r="Q43" s="13"/>
      <c r="R43" s="13">
        <v>3</v>
      </c>
      <c r="S43" s="13">
        <v>25</v>
      </c>
      <c r="T43" s="13">
        <v>11</v>
      </c>
      <c r="U43" s="13">
        <v>11</v>
      </c>
      <c r="V43" s="13">
        <v>5</v>
      </c>
      <c r="W43" s="13">
        <v>3</v>
      </c>
      <c r="X43" s="13">
        <v>14</v>
      </c>
      <c r="Y43" s="13">
        <v>41</v>
      </c>
      <c r="Z43" s="13">
        <v>27</v>
      </c>
      <c r="AA43" s="13">
        <v>11</v>
      </c>
      <c r="AB43" s="13">
        <v>14</v>
      </c>
      <c r="AC43" s="13">
        <v>36</v>
      </c>
      <c r="AD43" s="12">
        <v>30</v>
      </c>
      <c r="AE43" s="13">
        <v>42</v>
      </c>
      <c r="AF43" s="12">
        <v>19</v>
      </c>
      <c r="AG43" s="12">
        <v>50</v>
      </c>
      <c r="AH43" s="12">
        <v>30</v>
      </c>
      <c r="AI43" s="12">
        <v>53</v>
      </c>
      <c r="AJ43" s="12">
        <v>29</v>
      </c>
      <c r="AK43" s="12">
        <v>36</v>
      </c>
      <c r="AL43" s="12">
        <v>47</v>
      </c>
      <c r="AM43" s="12">
        <v>45</v>
      </c>
      <c r="AN43" s="12">
        <v>6</v>
      </c>
      <c r="AO43" s="12">
        <v>16</v>
      </c>
      <c r="AP43" s="12">
        <v>42</v>
      </c>
      <c r="AQ43" s="12">
        <v>25</v>
      </c>
      <c r="AR43" s="12">
        <v>20</v>
      </c>
      <c r="AS43" s="12">
        <v>21</v>
      </c>
      <c r="AT43" s="12">
        <v>21</v>
      </c>
      <c r="AU43" s="12">
        <v>3</v>
      </c>
      <c r="AV43" s="12">
        <v>24</v>
      </c>
      <c r="AW43" s="12">
        <v>12</v>
      </c>
      <c r="AX43" s="12">
        <v>44</v>
      </c>
      <c r="AY43" s="12">
        <v>31</v>
      </c>
      <c r="AZ43" s="12">
        <v>17</v>
      </c>
      <c r="BA43" s="12">
        <v>17</v>
      </c>
      <c r="BB43" s="12">
        <v>3</v>
      </c>
      <c r="BC43" s="12">
        <v>1</v>
      </c>
      <c r="BD43" s="12">
        <v>4</v>
      </c>
      <c r="BE43" s="12"/>
      <c r="BF43" s="12">
        <v>6</v>
      </c>
      <c r="BG43" s="12">
        <v>17</v>
      </c>
      <c r="BH43" s="12"/>
      <c r="BI43" s="12">
        <v>7</v>
      </c>
      <c r="BJ43" s="12">
        <v>52</v>
      </c>
      <c r="BK43" s="12">
        <v>2</v>
      </c>
      <c r="BL43" s="12"/>
      <c r="BM43" s="12">
        <v>7</v>
      </c>
      <c r="BN43" s="12">
        <v>6</v>
      </c>
      <c r="BO43" s="12">
        <v>29</v>
      </c>
      <c r="BP43" s="12">
        <v>12</v>
      </c>
      <c r="BQ43" s="12">
        <v>10</v>
      </c>
      <c r="BR43" s="12">
        <v>12</v>
      </c>
      <c r="BS43" s="12">
        <v>1</v>
      </c>
      <c r="BT43" s="12"/>
      <c r="BU43" s="12">
        <v>7</v>
      </c>
      <c r="BV43" s="12">
        <v>21</v>
      </c>
      <c r="BW43" s="12">
        <v>2</v>
      </c>
      <c r="BX43" s="12">
        <v>9</v>
      </c>
      <c r="BY43" s="12">
        <v>14</v>
      </c>
      <c r="BZ43" s="12">
        <v>37</v>
      </c>
      <c r="CA43" s="12">
        <v>2</v>
      </c>
      <c r="CB43" s="12">
        <v>8</v>
      </c>
      <c r="CC43" s="12">
        <v>9</v>
      </c>
      <c r="CD43" s="12">
        <v>0</v>
      </c>
      <c r="CE43" s="20">
        <v>12</v>
      </c>
      <c r="CF43" s="21">
        <v>0</v>
      </c>
      <c r="CG43" s="21">
        <v>1</v>
      </c>
      <c r="CH43" s="21">
        <v>1</v>
      </c>
      <c r="CI43" s="21">
        <v>3</v>
      </c>
      <c r="CJ43" s="21"/>
      <c r="CK43" s="22">
        <f t="shared" si="8"/>
        <v>59</v>
      </c>
      <c r="CL43" s="23">
        <f t="shared" si="0"/>
        <v>19</v>
      </c>
      <c r="CM43" s="16">
        <f t="shared" si="9"/>
        <v>1121</v>
      </c>
      <c r="CN43" s="24">
        <f t="shared" si="10"/>
        <v>53</v>
      </c>
      <c r="CO43" s="7">
        <v>1972</v>
      </c>
      <c r="CP43" s="24">
        <f t="shared" si="4"/>
        <v>1</v>
      </c>
      <c r="CQ43" s="25" t="s">
        <v>180</v>
      </c>
      <c r="CR43" s="23"/>
    </row>
    <row r="44" spans="1:97" x14ac:dyDescent="0.3">
      <c r="A44" s="37">
        <v>42</v>
      </c>
      <c r="B44" s="37">
        <v>42</v>
      </c>
      <c r="C44">
        <v>52</v>
      </c>
      <c r="D44">
        <v>54</v>
      </c>
      <c r="E44" s="35">
        <v>106</v>
      </c>
      <c r="F44">
        <v>50</v>
      </c>
      <c r="G44">
        <v>505</v>
      </c>
      <c r="H44">
        <v>452</v>
      </c>
      <c r="I44" t="s">
        <v>181</v>
      </c>
      <c r="J44" t="s">
        <v>182</v>
      </c>
      <c r="K44" t="s">
        <v>183</v>
      </c>
      <c r="L44" t="s">
        <v>177</v>
      </c>
      <c r="M44" t="s">
        <v>184</v>
      </c>
      <c r="N44" t="s">
        <v>185</v>
      </c>
      <c r="O44" s="19"/>
      <c r="P44" s="19"/>
      <c r="Q44" s="13"/>
      <c r="R44" s="13">
        <v>3</v>
      </c>
      <c r="S44" s="13">
        <v>6</v>
      </c>
      <c r="T44" s="13"/>
      <c r="U44" s="13">
        <v>12</v>
      </c>
      <c r="V44" s="13"/>
      <c r="W44" s="13">
        <v>2</v>
      </c>
      <c r="X44" s="13">
        <v>10</v>
      </c>
      <c r="Y44" s="13">
        <v>19</v>
      </c>
      <c r="Z44" s="13">
        <v>4</v>
      </c>
      <c r="AA44" s="13">
        <v>2</v>
      </c>
      <c r="AB44" s="13"/>
      <c r="AC44" s="13">
        <v>15</v>
      </c>
      <c r="AD44" s="12">
        <v>20</v>
      </c>
      <c r="AE44" s="13">
        <v>14</v>
      </c>
      <c r="AF44" s="12">
        <v>20</v>
      </c>
      <c r="AG44" s="12">
        <v>19</v>
      </c>
      <c r="AH44" s="12">
        <v>11</v>
      </c>
      <c r="AI44" s="12">
        <v>10</v>
      </c>
      <c r="AJ44" s="12">
        <v>14</v>
      </c>
      <c r="AK44" s="12">
        <v>3</v>
      </c>
      <c r="AL44" s="12">
        <v>4</v>
      </c>
      <c r="AM44" s="12">
        <v>24</v>
      </c>
      <c r="AN44" s="12">
        <v>9</v>
      </c>
      <c r="AO44" s="12">
        <v>5</v>
      </c>
      <c r="AP44" s="12">
        <v>4</v>
      </c>
      <c r="AQ44" s="12">
        <v>16</v>
      </c>
      <c r="AR44" s="12">
        <v>15</v>
      </c>
      <c r="AS44" s="12">
        <v>5</v>
      </c>
      <c r="AT44" s="12">
        <v>6</v>
      </c>
      <c r="AU44" s="12">
        <v>2</v>
      </c>
      <c r="AV44" s="12">
        <v>9</v>
      </c>
      <c r="AW44" s="12">
        <v>6</v>
      </c>
      <c r="AX44" s="12">
        <v>1</v>
      </c>
      <c r="AY44" s="12">
        <v>10</v>
      </c>
      <c r="AZ44" s="12">
        <v>9</v>
      </c>
      <c r="BA44" s="12">
        <v>3</v>
      </c>
      <c r="BB44" s="12"/>
      <c r="BC44" s="12">
        <v>7</v>
      </c>
      <c r="BD44" s="12">
        <v>8</v>
      </c>
      <c r="BE44" s="12">
        <v>4</v>
      </c>
      <c r="BF44" s="12">
        <v>11</v>
      </c>
      <c r="BG44" s="12">
        <v>12</v>
      </c>
      <c r="BH44" s="12">
        <v>18</v>
      </c>
      <c r="BI44" s="12">
        <v>4</v>
      </c>
      <c r="BJ44" s="12">
        <v>3</v>
      </c>
      <c r="BK44" s="12">
        <v>7</v>
      </c>
      <c r="BL44" s="12"/>
      <c r="BM44" s="12">
        <v>2</v>
      </c>
      <c r="BN44" s="12">
        <v>9</v>
      </c>
      <c r="BO44" s="12"/>
      <c r="BP44" s="12">
        <v>13</v>
      </c>
      <c r="BQ44" s="12">
        <v>2</v>
      </c>
      <c r="BR44" s="12"/>
      <c r="BS44" s="12">
        <v>2</v>
      </c>
      <c r="BT44" s="12">
        <v>1</v>
      </c>
      <c r="BU44" s="12">
        <v>5</v>
      </c>
      <c r="BV44" s="12"/>
      <c r="BW44" s="12">
        <v>2</v>
      </c>
      <c r="BX44" s="12">
        <v>8</v>
      </c>
      <c r="BY44" s="12">
        <v>8</v>
      </c>
      <c r="BZ44" s="12"/>
      <c r="CA44" s="12"/>
      <c r="CB44" s="12"/>
      <c r="CC44" s="12">
        <v>0</v>
      </c>
      <c r="CD44" s="12">
        <v>0</v>
      </c>
      <c r="CE44" s="20">
        <v>1</v>
      </c>
      <c r="CF44" s="21">
        <v>0</v>
      </c>
      <c r="CG44" s="21"/>
      <c r="CH44" s="21">
        <v>0</v>
      </c>
      <c r="CI44" s="21">
        <v>0</v>
      </c>
      <c r="CJ44" s="21"/>
      <c r="CK44" s="22">
        <f t="shared" si="8"/>
        <v>50</v>
      </c>
      <c r="CL44" s="23">
        <f t="shared" si="0"/>
        <v>8.36</v>
      </c>
      <c r="CM44" s="16">
        <f t="shared" si="9"/>
        <v>418</v>
      </c>
      <c r="CN44" s="24">
        <f t="shared" si="10"/>
        <v>24</v>
      </c>
      <c r="CO44" s="7">
        <v>1976</v>
      </c>
      <c r="CP44" s="24">
        <f t="shared" si="4"/>
        <v>1</v>
      </c>
      <c r="CQ44" s="25" t="s">
        <v>163</v>
      </c>
      <c r="CR44" s="23"/>
    </row>
    <row r="45" spans="1:97" x14ac:dyDescent="0.3">
      <c r="A45" s="37">
        <v>43</v>
      </c>
      <c r="B45" s="37">
        <v>43</v>
      </c>
      <c r="C45">
        <v>51</v>
      </c>
      <c r="D45">
        <v>53</v>
      </c>
      <c r="E45" s="35">
        <v>119</v>
      </c>
      <c r="F45">
        <v>49</v>
      </c>
      <c r="G45">
        <v>513</v>
      </c>
      <c r="H45">
        <v>397</v>
      </c>
      <c r="I45" t="s">
        <v>186</v>
      </c>
      <c r="J45" t="s">
        <v>187</v>
      </c>
      <c r="L45" t="s">
        <v>177</v>
      </c>
      <c r="M45" t="s">
        <v>184</v>
      </c>
      <c r="N45" t="s">
        <v>185</v>
      </c>
      <c r="O45" s="19"/>
      <c r="P45" s="19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>
        <v>1</v>
      </c>
      <c r="AD45" s="12"/>
      <c r="AE45" s="13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>
        <v>2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>
        <v>0</v>
      </c>
      <c r="CD45" s="12">
        <v>0</v>
      </c>
      <c r="CE45" s="20"/>
      <c r="CF45" s="21">
        <v>0</v>
      </c>
      <c r="CG45" s="21"/>
      <c r="CH45" s="21">
        <v>0</v>
      </c>
      <c r="CI45" s="21">
        <v>0</v>
      </c>
      <c r="CJ45" s="21"/>
      <c r="CK45" s="22">
        <f>COUNTIF((W45:CI45),"&gt;0")</f>
        <v>2</v>
      </c>
      <c r="CL45" s="23">
        <f t="shared" si="0"/>
        <v>1.5</v>
      </c>
      <c r="CM45" s="16">
        <f>SUM(W45:CI45)</f>
        <v>3</v>
      </c>
      <c r="CN45" s="24">
        <f>MAX(W45:CI45)</f>
        <v>2</v>
      </c>
      <c r="CO45" s="7">
        <v>1989</v>
      </c>
      <c r="CP45" s="24">
        <f t="shared" si="4"/>
        <v>1</v>
      </c>
      <c r="CQ45" s="8" t="s">
        <v>188</v>
      </c>
      <c r="CR45" s="23"/>
    </row>
    <row r="46" spans="1:97" x14ac:dyDescent="0.3">
      <c r="A46" s="37">
        <v>44</v>
      </c>
      <c r="B46" s="37">
        <v>44</v>
      </c>
      <c r="C46">
        <v>53</v>
      </c>
      <c r="D46">
        <v>55</v>
      </c>
      <c r="E46" s="35">
        <v>118</v>
      </c>
      <c r="G46">
        <v>564</v>
      </c>
      <c r="H46">
        <v>1993</v>
      </c>
      <c r="I46" t="s">
        <v>189</v>
      </c>
      <c r="J46" s="37" t="s">
        <v>190</v>
      </c>
      <c r="L46" t="s">
        <v>177</v>
      </c>
      <c r="M46" t="s">
        <v>191</v>
      </c>
      <c r="O46" s="19"/>
      <c r="P46" s="19"/>
      <c r="Q46" s="13"/>
      <c r="R46" s="13"/>
      <c r="S46" s="13">
        <v>1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2"/>
      <c r="AE46" s="13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28">
        <v>1</v>
      </c>
      <c r="CC46" s="19">
        <v>0</v>
      </c>
      <c r="CD46" s="19">
        <v>0</v>
      </c>
      <c r="CE46" s="20"/>
      <c r="CF46" s="21">
        <v>0</v>
      </c>
      <c r="CG46" s="21"/>
      <c r="CH46" s="21">
        <v>0</v>
      </c>
      <c r="CI46" s="21">
        <v>0</v>
      </c>
      <c r="CJ46" s="21"/>
      <c r="CK46" s="22">
        <f t="shared" ref="CK46:CK109" si="11">COUNTIF((W46:CI46),"&gt;0")</f>
        <v>1</v>
      </c>
      <c r="CL46" s="23">
        <f t="shared" si="0"/>
        <v>1</v>
      </c>
      <c r="CM46" s="16">
        <f t="shared" ref="CM46:CM109" si="12">SUM(W46:CI46)</f>
        <v>1</v>
      </c>
      <c r="CN46" s="24">
        <f t="shared" ref="CN46:CN109" si="13">MAX(W46:CI46)</f>
        <v>1</v>
      </c>
      <c r="CO46" s="24">
        <v>2017</v>
      </c>
      <c r="CP46" s="24">
        <f t="shared" si="4"/>
        <v>1</v>
      </c>
      <c r="CQ46" s="34" t="s">
        <v>153</v>
      </c>
      <c r="CR46" s="23"/>
    </row>
    <row r="47" spans="1:97" x14ac:dyDescent="0.3">
      <c r="A47" s="37">
        <v>45</v>
      </c>
      <c r="B47" s="37">
        <v>45</v>
      </c>
      <c r="C47">
        <v>54</v>
      </c>
      <c r="D47">
        <v>56</v>
      </c>
      <c r="E47" s="35">
        <v>120</v>
      </c>
      <c r="F47">
        <v>51</v>
      </c>
      <c r="G47">
        <v>576</v>
      </c>
      <c r="H47">
        <v>465</v>
      </c>
      <c r="I47" t="s">
        <v>192</v>
      </c>
      <c r="J47" t="s">
        <v>193</v>
      </c>
      <c r="L47" t="s">
        <v>177</v>
      </c>
      <c r="M47" t="s">
        <v>194</v>
      </c>
      <c r="N47" t="s">
        <v>195</v>
      </c>
      <c r="O47" s="19"/>
      <c r="P47" s="19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2"/>
      <c r="AE47" s="13"/>
      <c r="AF47" s="12"/>
      <c r="AG47" s="12"/>
      <c r="AH47" s="12"/>
      <c r="AI47" s="12">
        <v>1</v>
      </c>
      <c r="AJ47" s="12">
        <v>1</v>
      </c>
      <c r="AK47" s="12"/>
      <c r="AL47" s="12">
        <v>7</v>
      </c>
      <c r="AM47" s="12"/>
      <c r="AN47" s="12">
        <v>1</v>
      </c>
      <c r="AO47" s="12"/>
      <c r="AP47" s="12"/>
      <c r="AQ47" s="12"/>
      <c r="AR47" s="12">
        <v>1</v>
      </c>
      <c r="AS47" s="12"/>
      <c r="AT47" s="12"/>
      <c r="AU47" s="12">
        <v>1</v>
      </c>
      <c r="AV47" s="12"/>
      <c r="AW47" s="12"/>
      <c r="AX47" s="12"/>
      <c r="AY47" s="12"/>
      <c r="AZ47" s="12">
        <v>1</v>
      </c>
      <c r="BA47" s="12"/>
      <c r="BB47" s="12">
        <v>1</v>
      </c>
      <c r="BC47" s="12">
        <v>4</v>
      </c>
      <c r="BD47" s="12"/>
      <c r="BE47" s="12"/>
      <c r="BF47" s="12"/>
      <c r="BG47" s="12">
        <v>1</v>
      </c>
      <c r="BH47" s="12"/>
      <c r="BI47" s="12"/>
      <c r="BJ47" s="12">
        <v>67</v>
      </c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>
        <v>1</v>
      </c>
      <c r="BW47" s="12"/>
      <c r="BX47" s="12">
        <v>1</v>
      </c>
      <c r="BY47" s="12"/>
      <c r="BZ47" s="12"/>
      <c r="CA47" s="12">
        <v>15</v>
      </c>
      <c r="CB47" s="19" t="s">
        <v>40</v>
      </c>
      <c r="CC47" s="19">
        <v>0</v>
      </c>
      <c r="CD47" s="19">
        <v>0</v>
      </c>
      <c r="CE47" s="20"/>
      <c r="CF47" s="21">
        <v>8</v>
      </c>
      <c r="CG47" s="21"/>
      <c r="CH47" s="21">
        <v>0</v>
      </c>
      <c r="CI47" s="21">
        <v>0</v>
      </c>
      <c r="CJ47" s="21"/>
      <c r="CK47" s="22">
        <f t="shared" si="11"/>
        <v>15</v>
      </c>
      <c r="CL47" s="23">
        <f t="shared" si="0"/>
        <v>7.4</v>
      </c>
      <c r="CM47" s="16">
        <f t="shared" si="12"/>
        <v>111</v>
      </c>
      <c r="CN47" s="24">
        <f t="shared" si="13"/>
        <v>67</v>
      </c>
      <c r="CO47" s="7">
        <v>1999</v>
      </c>
      <c r="CP47" s="24">
        <f t="shared" si="4"/>
        <v>1</v>
      </c>
      <c r="CQ47" s="8" t="s">
        <v>112</v>
      </c>
      <c r="CR47" s="23"/>
    </row>
    <row r="48" spans="1:97" x14ac:dyDescent="0.3">
      <c r="A48" s="37">
        <v>46</v>
      </c>
      <c r="B48" s="37">
        <v>46</v>
      </c>
      <c r="C48">
        <v>55</v>
      </c>
      <c r="D48">
        <v>57</v>
      </c>
      <c r="E48" s="35">
        <v>121</v>
      </c>
      <c r="F48">
        <v>52</v>
      </c>
      <c r="G48">
        <v>580</v>
      </c>
      <c r="H48">
        <v>467</v>
      </c>
      <c r="I48" t="s">
        <v>196</v>
      </c>
      <c r="J48" t="s">
        <v>197</v>
      </c>
      <c r="L48" t="s">
        <v>177</v>
      </c>
      <c r="M48" t="s">
        <v>194</v>
      </c>
      <c r="N48" t="s">
        <v>195</v>
      </c>
      <c r="O48" s="19"/>
      <c r="P48" s="19"/>
      <c r="Q48" s="13"/>
      <c r="R48" s="13"/>
      <c r="S48" s="13">
        <v>4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2"/>
      <c r="AE48" s="13"/>
      <c r="AF48" s="12"/>
      <c r="AG48" s="12"/>
      <c r="AH48" s="12">
        <v>3</v>
      </c>
      <c r="AI48" s="12">
        <v>1</v>
      </c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>
        <v>1</v>
      </c>
      <c r="AW48" s="12"/>
      <c r="AX48" s="12"/>
      <c r="AY48" s="12"/>
      <c r="AZ48" s="12">
        <v>1</v>
      </c>
      <c r="BA48" s="12"/>
      <c r="BB48" s="12"/>
      <c r="BC48" s="12"/>
      <c r="BD48" s="12"/>
      <c r="BE48" s="12">
        <v>1</v>
      </c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9">
        <v>4</v>
      </c>
      <c r="BY48" s="19"/>
      <c r="BZ48" s="28">
        <v>17</v>
      </c>
      <c r="CA48" s="19"/>
      <c r="CB48" s="19"/>
      <c r="CC48" s="19">
        <v>0</v>
      </c>
      <c r="CD48" s="19">
        <v>0</v>
      </c>
      <c r="CE48" s="20"/>
      <c r="CF48" s="21">
        <v>0</v>
      </c>
      <c r="CG48" s="21">
        <v>3</v>
      </c>
      <c r="CH48" s="21">
        <v>0</v>
      </c>
      <c r="CI48" s="21">
        <v>0</v>
      </c>
      <c r="CJ48" s="21"/>
      <c r="CK48" s="22">
        <f t="shared" si="11"/>
        <v>8</v>
      </c>
      <c r="CL48" s="23">
        <f t="shared" si="0"/>
        <v>3.875</v>
      </c>
      <c r="CM48" s="16">
        <f t="shared" si="12"/>
        <v>31</v>
      </c>
      <c r="CN48" s="24">
        <f t="shared" si="13"/>
        <v>17</v>
      </c>
      <c r="CO48" s="25" t="s">
        <v>55</v>
      </c>
      <c r="CP48" s="24">
        <f>SMALL(W48:CI48,COUNTIF(W48:CI48,0)+1)</f>
        <v>1</v>
      </c>
      <c r="CQ48" s="8" t="s">
        <v>108</v>
      </c>
      <c r="CR48" s="23"/>
    </row>
    <row r="49" spans="1:97" x14ac:dyDescent="0.3">
      <c r="A49" s="37">
        <v>47</v>
      </c>
      <c r="B49" s="37">
        <v>47</v>
      </c>
      <c r="C49">
        <v>30</v>
      </c>
      <c r="D49">
        <v>32</v>
      </c>
      <c r="E49" s="18">
        <v>129</v>
      </c>
      <c r="F49">
        <v>1</v>
      </c>
      <c r="G49">
        <v>624</v>
      </c>
      <c r="H49">
        <v>136</v>
      </c>
      <c r="I49" t="s">
        <v>198</v>
      </c>
      <c r="J49" t="s">
        <v>199</v>
      </c>
      <c r="L49" t="s">
        <v>200</v>
      </c>
      <c r="M49" t="s">
        <v>201</v>
      </c>
      <c r="O49" s="19"/>
      <c r="P49" s="19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2"/>
      <c r="AE49" s="13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>
        <v>1</v>
      </c>
      <c r="AV49" s="12"/>
      <c r="AW49" s="12"/>
      <c r="AX49" s="12">
        <v>1</v>
      </c>
      <c r="AY49" s="12"/>
      <c r="AZ49" s="12"/>
      <c r="BA49" s="12"/>
      <c r="BB49" s="12"/>
      <c r="BC49" s="12"/>
      <c r="BD49" s="12"/>
      <c r="BE49" s="12"/>
      <c r="BF49" s="12">
        <v>1</v>
      </c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>
        <v>1</v>
      </c>
      <c r="BR49" s="12"/>
      <c r="BS49" s="12">
        <v>1</v>
      </c>
      <c r="BT49" s="12"/>
      <c r="BU49" s="12"/>
      <c r="BV49" s="12"/>
      <c r="BW49" s="12"/>
      <c r="BX49" s="12"/>
      <c r="BY49" s="12"/>
      <c r="BZ49" s="12"/>
      <c r="CA49" s="12"/>
      <c r="CB49" s="12"/>
      <c r="CC49" s="12">
        <v>0</v>
      </c>
      <c r="CD49" s="12">
        <v>0</v>
      </c>
      <c r="CE49" s="20"/>
      <c r="CF49" s="21">
        <v>0</v>
      </c>
      <c r="CG49" s="21">
        <v>0</v>
      </c>
      <c r="CH49" s="21">
        <v>0</v>
      </c>
      <c r="CI49" s="21">
        <v>0</v>
      </c>
      <c r="CJ49" s="21"/>
      <c r="CK49" s="22">
        <f t="shared" si="11"/>
        <v>5</v>
      </c>
      <c r="CL49" s="23">
        <f t="shared" si="0"/>
        <v>1</v>
      </c>
      <c r="CM49" s="16">
        <f t="shared" si="12"/>
        <v>5</v>
      </c>
      <c r="CN49" s="24">
        <f t="shared" si="13"/>
        <v>1</v>
      </c>
      <c r="CO49" s="25" t="s">
        <v>202</v>
      </c>
      <c r="CP49" s="24">
        <f t="shared" si="4"/>
        <v>1</v>
      </c>
      <c r="CQ49" s="8" t="s">
        <v>203</v>
      </c>
      <c r="CR49" s="23"/>
    </row>
    <row r="50" spans="1:97" x14ac:dyDescent="0.3">
      <c r="A50" s="37">
        <v>48</v>
      </c>
      <c r="B50" s="37">
        <v>48</v>
      </c>
      <c r="C50" s="29">
        <v>56</v>
      </c>
      <c r="D50" s="29">
        <v>58</v>
      </c>
      <c r="E50" s="35">
        <v>131</v>
      </c>
      <c r="G50">
        <v>713</v>
      </c>
      <c r="H50">
        <v>209</v>
      </c>
      <c r="I50" t="s">
        <v>204</v>
      </c>
      <c r="J50" s="30" t="s">
        <v>205</v>
      </c>
      <c r="L50" t="s">
        <v>206</v>
      </c>
      <c r="M50" t="s">
        <v>207</v>
      </c>
      <c r="N50" t="s">
        <v>208</v>
      </c>
      <c r="O50" s="19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2"/>
      <c r="AD50" s="13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9"/>
      <c r="BX50" s="19"/>
      <c r="BY50" s="28"/>
      <c r="BZ50" s="28"/>
      <c r="CA50" s="31" t="s">
        <v>40</v>
      </c>
      <c r="CB50" s="21"/>
      <c r="CC50" s="21">
        <v>0</v>
      </c>
      <c r="CD50" s="21">
        <v>0</v>
      </c>
      <c r="CE50" s="20"/>
      <c r="CF50" s="12">
        <v>0</v>
      </c>
      <c r="CG50" s="12"/>
      <c r="CH50" s="12">
        <v>0</v>
      </c>
      <c r="CI50" s="12">
        <v>0</v>
      </c>
      <c r="CJ50" s="12"/>
      <c r="CK50" s="22">
        <f t="shared" si="11"/>
        <v>0</v>
      </c>
      <c r="CL50" s="23" t="e">
        <f t="shared" si="0"/>
        <v>#DIV/0!</v>
      </c>
      <c r="CM50" s="16">
        <f t="shared" si="12"/>
        <v>0</v>
      </c>
      <c r="CN50" s="24">
        <f t="shared" si="13"/>
        <v>0</v>
      </c>
      <c r="CO50" s="24"/>
      <c r="CP50" s="24" t="e">
        <f t="shared" si="4"/>
        <v>#NUM!</v>
      </c>
      <c r="CQ50" s="44"/>
      <c r="CR50" s="45"/>
      <c r="CS50" s="37" t="s">
        <v>209</v>
      </c>
    </row>
    <row r="51" spans="1:97" x14ac:dyDescent="0.3">
      <c r="A51" s="37">
        <v>49</v>
      </c>
      <c r="B51" s="37">
        <v>49</v>
      </c>
      <c r="C51">
        <v>33</v>
      </c>
      <c r="D51">
        <v>35</v>
      </c>
      <c r="E51" s="18">
        <v>135</v>
      </c>
      <c r="F51">
        <v>4</v>
      </c>
      <c r="G51">
        <v>728</v>
      </c>
      <c r="H51">
        <v>224</v>
      </c>
      <c r="I51" t="s">
        <v>210</v>
      </c>
      <c r="J51" t="s">
        <v>211</v>
      </c>
      <c r="L51" t="s">
        <v>212</v>
      </c>
      <c r="M51" t="s">
        <v>213</v>
      </c>
      <c r="O51" s="19"/>
      <c r="P51" s="19"/>
      <c r="Q51" s="13"/>
      <c r="R51" s="13"/>
      <c r="S51" s="13"/>
      <c r="T51" s="13"/>
      <c r="U51" s="13"/>
      <c r="V51" s="13"/>
      <c r="W51" s="13"/>
      <c r="X51" s="13"/>
      <c r="Y51" s="13">
        <v>2</v>
      </c>
      <c r="Z51" s="13">
        <v>2</v>
      </c>
      <c r="AA51" s="13">
        <v>1</v>
      </c>
      <c r="AB51" s="13"/>
      <c r="AC51" s="13"/>
      <c r="AD51" s="12"/>
      <c r="AE51" s="13">
        <v>5</v>
      </c>
      <c r="AF51" s="12"/>
      <c r="AG51" s="12"/>
      <c r="AH51" s="12"/>
      <c r="AI51" s="12"/>
      <c r="AJ51" s="12">
        <v>1</v>
      </c>
      <c r="AK51" s="12"/>
      <c r="AL51" s="12">
        <v>1</v>
      </c>
      <c r="AM51" s="12">
        <v>5</v>
      </c>
      <c r="AN51" s="12">
        <v>2</v>
      </c>
      <c r="AO51" s="12">
        <v>3</v>
      </c>
      <c r="AP51" s="12">
        <v>1</v>
      </c>
      <c r="AQ51" s="12">
        <v>1</v>
      </c>
      <c r="AR51" s="12">
        <v>8</v>
      </c>
      <c r="AS51" s="12">
        <v>7</v>
      </c>
      <c r="AT51" s="12">
        <v>4</v>
      </c>
      <c r="AU51" s="12">
        <v>3</v>
      </c>
      <c r="AV51" s="12">
        <v>10</v>
      </c>
      <c r="AW51" s="12">
        <v>7</v>
      </c>
      <c r="AX51" s="12">
        <v>6</v>
      </c>
      <c r="AY51" s="12">
        <v>10</v>
      </c>
      <c r="AZ51" s="12">
        <v>13</v>
      </c>
      <c r="BA51" s="12">
        <v>20</v>
      </c>
      <c r="BB51" s="12">
        <v>38</v>
      </c>
      <c r="BC51" s="12">
        <v>40</v>
      </c>
      <c r="BD51" s="12">
        <v>46</v>
      </c>
      <c r="BE51" s="12">
        <v>39</v>
      </c>
      <c r="BF51" s="12">
        <v>32</v>
      </c>
      <c r="BG51" s="12">
        <v>29</v>
      </c>
      <c r="BH51" s="12">
        <v>33</v>
      </c>
      <c r="BI51" s="12">
        <v>42</v>
      </c>
      <c r="BJ51" s="12">
        <v>53</v>
      </c>
      <c r="BK51" s="12">
        <v>38</v>
      </c>
      <c r="BL51" s="12">
        <v>21</v>
      </c>
      <c r="BM51" s="12">
        <v>28</v>
      </c>
      <c r="BN51" s="12">
        <v>37</v>
      </c>
      <c r="BO51" s="12">
        <v>48</v>
      </c>
      <c r="BP51" s="12">
        <v>31</v>
      </c>
      <c r="BQ51" s="19">
        <v>62</v>
      </c>
      <c r="BR51" s="19">
        <v>47</v>
      </c>
      <c r="BS51" s="28">
        <v>65</v>
      </c>
      <c r="BT51" s="19">
        <v>1</v>
      </c>
      <c r="BU51" s="19">
        <v>42</v>
      </c>
      <c r="BV51" s="19">
        <v>20</v>
      </c>
      <c r="BW51" s="19">
        <v>36</v>
      </c>
      <c r="BX51" s="19">
        <v>18</v>
      </c>
      <c r="BY51" s="19">
        <v>17</v>
      </c>
      <c r="BZ51" s="19">
        <v>29</v>
      </c>
      <c r="CA51" s="19">
        <v>13</v>
      </c>
      <c r="CB51" s="19">
        <v>23</v>
      </c>
      <c r="CC51" s="19">
        <v>17</v>
      </c>
      <c r="CD51" s="19">
        <v>30</v>
      </c>
      <c r="CE51" s="20">
        <v>26</v>
      </c>
      <c r="CF51" s="21">
        <v>21</v>
      </c>
      <c r="CG51" s="21">
        <v>16</v>
      </c>
      <c r="CH51" s="21">
        <v>17</v>
      </c>
      <c r="CI51" s="21">
        <v>24</v>
      </c>
      <c r="CJ51" s="21"/>
      <c r="CK51" s="22">
        <f t="shared" si="11"/>
        <v>55</v>
      </c>
      <c r="CL51" s="23">
        <f t="shared" si="0"/>
        <v>21.654545454545456</v>
      </c>
      <c r="CM51" s="16">
        <f t="shared" si="12"/>
        <v>1191</v>
      </c>
      <c r="CN51" s="24">
        <f t="shared" si="13"/>
        <v>65</v>
      </c>
      <c r="CO51" s="7">
        <v>2008</v>
      </c>
      <c r="CP51" s="24">
        <f t="shared" si="4"/>
        <v>1</v>
      </c>
      <c r="CQ51" s="34" t="s">
        <v>150</v>
      </c>
      <c r="CR51" s="23"/>
    </row>
    <row r="52" spans="1:97" x14ac:dyDescent="0.3">
      <c r="A52" s="37">
        <v>50</v>
      </c>
      <c r="B52" s="37">
        <v>50</v>
      </c>
      <c r="C52">
        <v>34</v>
      </c>
      <c r="D52">
        <v>36</v>
      </c>
      <c r="E52" s="35">
        <v>146</v>
      </c>
      <c r="F52">
        <v>29</v>
      </c>
      <c r="G52">
        <v>759</v>
      </c>
      <c r="H52">
        <v>255</v>
      </c>
      <c r="I52" t="s">
        <v>214</v>
      </c>
      <c r="J52" t="s">
        <v>215</v>
      </c>
      <c r="L52" t="s">
        <v>216</v>
      </c>
      <c r="M52" t="s">
        <v>217</v>
      </c>
      <c r="O52" s="19"/>
      <c r="P52" s="19"/>
      <c r="Q52" s="13"/>
      <c r="R52" s="13"/>
      <c r="S52" s="13"/>
      <c r="T52" s="13"/>
      <c r="U52" s="13"/>
      <c r="V52" s="13"/>
      <c r="W52" s="13"/>
      <c r="X52" s="13"/>
      <c r="Y52" s="13"/>
      <c r="Z52" s="13">
        <v>5</v>
      </c>
      <c r="AA52" s="13"/>
      <c r="AB52" s="13"/>
      <c r="AC52" s="13"/>
      <c r="AD52" s="12"/>
      <c r="AE52" s="13"/>
      <c r="AF52" s="12"/>
      <c r="AG52" s="12">
        <v>2</v>
      </c>
      <c r="AH52" s="12"/>
      <c r="AI52" s="12"/>
      <c r="AJ52" s="12"/>
      <c r="AK52" s="12">
        <v>1</v>
      </c>
      <c r="AL52" s="12"/>
      <c r="AM52" s="12">
        <v>2</v>
      </c>
      <c r="AN52" s="12">
        <v>1</v>
      </c>
      <c r="AO52" s="12">
        <v>5</v>
      </c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>
        <v>1</v>
      </c>
      <c r="BC52" s="12">
        <v>4</v>
      </c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133</v>
      </c>
      <c r="BP52" s="12">
        <v>3</v>
      </c>
      <c r="BQ52" s="12"/>
      <c r="BR52" s="12">
        <v>1</v>
      </c>
      <c r="BS52" s="12">
        <v>4</v>
      </c>
      <c r="BT52" s="12"/>
      <c r="BU52" s="12">
        <v>2</v>
      </c>
      <c r="BV52" s="12">
        <v>6</v>
      </c>
      <c r="BW52" s="12">
        <v>5</v>
      </c>
      <c r="BX52" s="12"/>
      <c r="BY52" s="12"/>
      <c r="BZ52" s="12"/>
      <c r="CA52" s="19" t="s">
        <v>40</v>
      </c>
      <c r="CB52" s="12">
        <v>3</v>
      </c>
      <c r="CC52" s="12">
        <v>0</v>
      </c>
      <c r="CD52" s="12">
        <v>2</v>
      </c>
      <c r="CE52" s="20">
        <v>7</v>
      </c>
      <c r="CF52" s="21">
        <v>24</v>
      </c>
      <c r="CG52" s="21">
        <v>85</v>
      </c>
      <c r="CH52" s="21">
        <v>25</v>
      </c>
      <c r="CI52" s="21">
        <v>14</v>
      </c>
      <c r="CJ52" s="21"/>
      <c r="CK52" s="22">
        <f t="shared" si="11"/>
        <v>22</v>
      </c>
      <c r="CL52" s="23">
        <f t="shared" si="0"/>
        <v>15.227272727272727</v>
      </c>
      <c r="CM52" s="16">
        <f t="shared" si="12"/>
        <v>335</v>
      </c>
      <c r="CN52" s="24">
        <f t="shared" si="13"/>
        <v>133</v>
      </c>
      <c r="CO52" s="7">
        <v>2004</v>
      </c>
      <c r="CP52" s="24">
        <f t="shared" si="4"/>
        <v>1</v>
      </c>
      <c r="CQ52" s="34" t="s">
        <v>59</v>
      </c>
      <c r="CR52" s="23"/>
    </row>
    <row r="53" spans="1:97" x14ac:dyDescent="0.3">
      <c r="A53" s="37">
        <v>51</v>
      </c>
      <c r="B53" s="37">
        <v>51</v>
      </c>
      <c r="C53">
        <v>35</v>
      </c>
      <c r="D53">
        <v>37</v>
      </c>
      <c r="E53" s="35">
        <v>147</v>
      </c>
      <c r="F53">
        <v>30</v>
      </c>
      <c r="G53">
        <v>760</v>
      </c>
      <c r="H53">
        <v>256</v>
      </c>
      <c r="I53" t="s">
        <v>218</v>
      </c>
      <c r="J53" t="s">
        <v>219</v>
      </c>
      <c r="L53" t="s">
        <v>216</v>
      </c>
      <c r="M53" t="s">
        <v>217</v>
      </c>
      <c r="O53" s="19"/>
      <c r="P53" s="19"/>
      <c r="Q53" s="13"/>
      <c r="R53" s="13"/>
      <c r="S53" s="13">
        <v>15</v>
      </c>
      <c r="T53" s="13">
        <v>15</v>
      </c>
      <c r="U53" s="13">
        <v>19</v>
      </c>
      <c r="V53" s="13">
        <v>50</v>
      </c>
      <c r="W53" s="13">
        <v>1</v>
      </c>
      <c r="X53" s="13">
        <v>1</v>
      </c>
      <c r="Y53" s="13">
        <v>1</v>
      </c>
      <c r="Z53" s="13">
        <v>28</v>
      </c>
      <c r="AA53" s="13"/>
      <c r="AB53" s="13">
        <v>47</v>
      </c>
      <c r="AC53" s="13">
        <v>10</v>
      </c>
      <c r="AD53" s="12">
        <v>2</v>
      </c>
      <c r="AE53" s="13">
        <v>1</v>
      </c>
      <c r="AF53" s="12">
        <v>5</v>
      </c>
      <c r="AG53" s="12">
        <v>15</v>
      </c>
      <c r="AH53" s="12">
        <v>32</v>
      </c>
      <c r="AI53" s="12"/>
      <c r="AJ53" s="12"/>
      <c r="AK53" s="12"/>
      <c r="AL53" s="12"/>
      <c r="AM53" s="12">
        <v>2</v>
      </c>
      <c r="AN53" s="12"/>
      <c r="AO53" s="12">
        <v>13</v>
      </c>
      <c r="AP53" s="12"/>
      <c r="AQ53" s="12">
        <v>3</v>
      </c>
      <c r="AR53" s="12">
        <v>4</v>
      </c>
      <c r="AS53" s="12">
        <v>2</v>
      </c>
      <c r="AT53" s="12">
        <v>3</v>
      </c>
      <c r="AU53" s="12"/>
      <c r="AV53" s="12">
        <v>2</v>
      </c>
      <c r="AW53" s="12"/>
      <c r="AX53" s="12"/>
      <c r="AY53" s="12"/>
      <c r="AZ53" s="12">
        <v>2</v>
      </c>
      <c r="BA53" s="12">
        <v>1</v>
      </c>
      <c r="BB53" s="12">
        <v>11</v>
      </c>
      <c r="BC53" s="12"/>
      <c r="BD53" s="12"/>
      <c r="BE53" s="12">
        <v>2</v>
      </c>
      <c r="BF53" s="12"/>
      <c r="BG53" s="12"/>
      <c r="BH53" s="12">
        <v>1</v>
      </c>
      <c r="BI53" s="12"/>
      <c r="BJ53" s="12">
        <v>3</v>
      </c>
      <c r="BK53" s="12"/>
      <c r="BL53" s="12">
        <v>3</v>
      </c>
      <c r="BM53" s="12">
        <v>1</v>
      </c>
      <c r="BN53" s="12"/>
      <c r="BO53" s="12">
        <v>144</v>
      </c>
      <c r="BP53" s="12">
        <v>12</v>
      </c>
      <c r="BQ53" s="12">
        <v>47</v>
      </c>
      <c r="BR53" s="12">
        <v>4</v>
      </c>
      <c r="BS53" s="12">
        <v>2</v>
      </c>
      <c r="BT53" s="12"/>
      <c r="BU53" s="12">
        <v>3</v>
      </c>
      <c r="BV53" s="12"/>
      <c r="BW53" s="12">
        <v>7</v>
      </c>
      <c r="BX53" s="12"/>
      <c r="BY53" s="12">
        <v>2</v>
      </c>
      <c r="BZ53" s="12">
        <v>7</v>
      </c>
      <c r="CA53" s="19" t="s">
        <v>40</v>
      </c>
      <c r="CB53" s="12">
        <v>8</v>
      </c>
      <c r="CC53" s="12">
        <v>0</v>
      </c>
      <c r="CD53" s="12">
        <v>17</v>
      </c>
      <c r="CE53" s="20">
        <v>9</v>
      </c>
      <c r="CF53" s="21">
        <v>65</v>
      </c>
      <c r="CG53" s="21">
        <v>98</v>
      </c>
      <c r="CH53" s="21">
        <v>25</v>
      </c>
      <c r="CI53" s="21">
        <v>83</v>
      </c>
      <c r="CJ53" s="21"/>
      <c r="CK53" s="22">
        <f t="shared" si="11"/>
        <v>42</v>
      </c>
      <c r="CL53" s="23">
        <f t="shared" si="0"/>
        <v>17.357142857142858</v>
      </c>
      <c r="CM53" s="16">
        <f t="shared" si="12"/>
        <v>729</v>
      </c>
      <c r="CN53" s="24">
        <f t="shared" si="13"/>
        <v>144</v>
      </c>
      <c r="CO53" s="7">
        <v>2004</v>
      </c>
      <c r="CP53" s="24">
        <f t="shared" si="4"/>
        <v>1</v>
      </c>
      <c r="CQ53" s="34" t="s">
        <v>59</v>
      </c>
      <c r="CR53" s="23"/>
    </row>
    <row r="54" spans="1:97" x14ac:dyDescent="0.3">
      <c r="A54" s="37">
        <v>52</v>
      </c>
      <c r="B54" s="37">
        <v>52</v>
      </c>
      <c r="C54">
        <v>36</v>
      </c>
      <c r="D54">
        <v>38</v>
      </c>
      <c r="E54" s="35">
        <v>149</v>
      </c>
      <c r="F54">
        <v>31</v>
      </c>
      <c r="G54">
        <v>764</v>
      </c>
      <c r="H54">
        <v>2005</v>
      </c>
      <c r="I54" t="s">
        <v>220</v>
      </c>
      <c r="J54" t="s">
        <v>221</v>
      </c>
      <c r="L54" t="s">
        <v>216</v>
      </c>
      <c r="M54" t="s">
        <v>222</v>
      </c>
      <c r="O54" s="19"/>
      <c r="P54" s="19"/>
      <c r="Q54" s="13"/>
      <c r="R54" s="13"/>
      <c r="S54" s="13"/>
      <c r="T54" s="13">
        <v>1</v>
      </c>
      <c r="U54" s="13">
        <v>3</v>
      </c>
      <c r="V54" s="13"/>
      <c r="W54" s="13"/>
      <c r="X54" s="13"/>
      <c r="Y54" s="13"/>
      <c r="Z54" s="13"/>
      <c r="AA54" s="13"/>
      <c r="AB54" s="13"/>
      <c r="AC54" s="13"/>
      <c r="AD54" s="12"/>
      <c r="AE54" s="13"/>
      <c r="AF54" s="12"/>
      <c r="AG54" s="12"/>
      <c r="AH54" s="12"/>
      <c r="AI54" s="12"/>
      <c r="AJ54" s="12"/>
      <c r="AK54" s="12"/>
      <c r="AL54" s="12"/>
      <c r="AM54" s="12"/>
      <c r="AN54" s="12"/>
      <c r="AO54" s="12">
        <v>1</v>
      </c>
      <c r="AP54" s="12">
        <v>1</v>
      </c>
      <c r="AQ54" s="12"/>
      <c r="AR54" s="12"/>
      <c r="AS54" s="12"/>
      <c r="AT54" s="12">
        <v>2</v>
      </c>
      <c r="AU54" s="12">
        <v>1</v>
      </c>
      <c r="AV54" s="12"/>
      <c r="AW54" s="12"/>
      <c r="AX54" s="12"/>
      <c r="AY54" s="12"/>
      <c r="AZ54" s="12"/>
      <c r="BA54" s="12">
        <v>1</v>
      </c>
      <c r="BB54" s="12"/>
      <c r="BC54" s="12">
        <v>1</v>
      </c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>
        <v>1</v>
      </c>
      <c r="BO54" s="12"/>
      <c r="BP54" s="12">
        <v>1</v>
      </c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>
        <v>0</v>
      </c>
      <c r="CD54" s="12">
        <v>0</v>
      </c>
      <c r="CE54" s="20"/>
      <c r="CF54" s="21">
        <v>0</v>
      </c>
      <c r="CG54" s="21">
        <v>0</v>
      </c>
      <c r="CH54" s="21">
        <v>0</v>
      </c>
      <c r="CI54" s="21">
        <v>0</v>
      </c>
      <c r="CJ54" s="21"/>
      <c r="CK54" s="22">
        <f t="shared" si="11"/>
        <v>8</v>
      </c>
      <c r="CL54" s="23">
        <f t="shared" si="0"/>
        <v>1.125</v>
      </c>
      <c r="CM54" s="16">
        <f t="shared" si="12"/>
        <v>9</v>
      </c>
      <c r="CN54" s="24">
        <f t="shared" si="13"/>
        <v>2</v>
      </c>
      <c r="CO54" s="7">
        <v>1983</v>
      </c>
      <c r="CP54" s="24">
        <f t="shared" si="4"/>
        <v>1</v>
      </c>
      <c r="CQ54" s="8" t="s">
        <v>223</v>
      </c>
      <c r="CR54" s="23"/>
    </row>
    <row r="55" spans="1:97" x14ac:dyDescent="0.3">
      <c r="A55" s="37">
        <v>53</v>
      </c>
      <c r="B55" s="37">
        <v>53</v>
      </c>
      <c r="C55">
        <v>38</v>
      </c>
      <c r="D55">
        <v>40</v>
      </c>
      <c r="E55" s="35">
        <v>152</v>
      </c>
      <c r="F55">
        <v>33</v>
      </c>
      <c r="G55">
        <v>780</v>
      </c>
      <c r="H55">
        <v>274</v>
      </c>
      <c r="I55" t="s">
        <v>224</v>
      </c>
      <c r="J55" t="s">
        <v>225</v>
      </c>
      <c r="K55" t="s">
        <v>226</v>
      </c>
      <c r="L55" t="s">
        <v>216</v>
      </c>
      <c r="M55" t="s">
        <v>227</v>
      </c>
      <c r="O55" s="19"/>
      <c r="P55" s="19"/>
      <c r="Q55" s="13"/>
      <c r="R55" s="13">
        <v>1</v>
      </c>
      <c r="S55" s="13"/>
      <c r="T55" s="13"/>
      <c r="U55" s="13"/>
      <c r="V55" s="13"/>
      <c r="W55" s="13">
        <v>1</v>
      </c>
      <c r="X55" s="13"/>
      <c r="Y55" s="13"/>
      <c r="Z55" s="13"/>
      <c r="AA55" s="13">
        <v>1</v>
      </c>
      <c r="AB55" s="13"/>
      <c r="AC55" s="13">
        <v>1</v>
      </c>
      <c r="AD55" s="12"/>
      <c r="AE55" s="13"/>
      <c r="AF55" s="12"/>
      <c r="AG55" s="12">
        <v>18</v>
      </c>
      <c r="AH55" s="12">
        <v>6</v>
      </c>
      <c r="AI55" s="12"/>
      <c r="AJ55" s="12">
        <v>1</v>
      </c>
      <c r="AK55" s="12"/>
      <c r="AL55" s="12">
        <v>3</v>
      </c>
      <c r="AM55" s="12">
        <v>2</v>
      </c>
      <c r="AN55" s="12">
        <v>5</v>
      </c>
      <c r="AO55" s="12"/>
      <c r="AP55" s="12"/>
      <c r="AQ55" s="12">
        <v>2</v>
      </c>
      <c r="AR55" s="12">
        <v>4</v>
      </c>
      <c r="AS55" s="12"/>
      <c r="AT55" s="12"/>
      <c r="AU55" s="12">
        <v>4</v>
      </c>
      <c r="AV55" s="12">
        <v>11</v>
      </c>
      <c r="AW55" s="12">
        <v>2</v>
      </c>
      <c r="AX55" s="12">
        <v>3</v>
      </c>
      <c r="AY55" s="12"/>
      <c r="AZ55" s="12">
        <v>3</v>
      </c>
      <c r="BA55" s="12">
        <v>1</v>
      </c>
      <c r="BB55" s="12"/>
      <c r="BC55" s="12">
        <v>3</v>
      </c>
      <c r="BD55" s="12">
        <v>5</v>
      </c>
      <c r="BE55" s="12">
        <v>3</v>
      </c>
      <c r="BF55" s="12">
        <v>3</v>
      </c>
      <c r="BG55" s="12">
        <v>2</v>
      </c>
      <c r="BH55" s="12"/>
      <c r="BI55" s="12"/>
      <c r="BJ55" s="12">
        <v>2</v>
      </c>
      <c r="BK55" s="12"/>
      <c r="BL55" s="12">
        <v>3</v>
      </c>
      <c r="BM55" s="12">
        <v>2</v>
      </c>
      <c r="BN55" s="12">
        <v>1</v>
      </c>
      <c r="BO55" s="12">
        <v>2</v>
      </c>
      <c r="BP55" s="12"/>
      <c r="BQ55" s="12">
        <v>4</v>
      </c>
      <c r="BR55" s="12">
        <v>5</v>
      </c>
      <c r="BS55" s="12">
        <v>1</v>
      </c>
      <c r="BT55" s="12">
        <v>1</v>
      </c>
      <c r="BU55" s="12">
        <v>2</v>
      </c>
      <c r="BV55" s="12"/>
      <c r="BW55" s="12">
        <v>3</v>
      </c>
      <c r="BX55" s="12"/>
      <c r="BY55" s="12">
        <v>4</v>
      </c>
      <c r="BZ55" s="12"/>
      <c r="CA55" s="12"/>
      <c r="CB55" s="12">
        <v>3</v>
      </c>
      <c r="CC55" s="12">
        <v>1</v>
      </c>
      <c r="CD55" s="12">
        <v>1</v>
      </c>
      <c r="CE55" s="20">
        <v>2</v>
      </c>
      <c r="CF55" s="21">
        <v>1</v>
      </c>
      <c r="CG55" s="21">
        <v>5</v>
      </c>
      <c r="CH55" s="21">
        <v>5</v>
      </c>
      <c r="CI55" s="21">
        <v>5</v>
      </c>
      <c r="CJ55" s="21"/>
      <c r="CK55" s="22">
        <f t="shared" si="11"/>
        <v>42</v>
      </c>
      <c r="CL55" s="23">
        <f t="shared" si="0"/>
        <v>3.2619047619047619</v>
      </c>
      <c r="CM55" s="16">
        <f t="shared" si="12"/>
        <v>137</v>
      </c>
      <c r="CN55" s="24">
        <f t="shared" si="13"/>
        <v>18</v>
      </c>
      <c r="CO55" s="7">
        <v>1970</v>
      </c>
      <c r="CP55" s="24">
        <f t="shared" si="4"/>
        <v>1</v>
      </c>
      <c r="CQ55" s="34" t="s">
        <v>59</v>
      </c>
      <c r="CR55" s="23"/>
    </row>
    <row r="56" spans="1:97" x14ac:dyDescent="0.3">
      <c r="A56" s="37">
        <v>54</v>
      </c>
      <c r="B56" s="37">
        <v>54</v>
      </c>
      <c r="C56">
        <v>39</v>
      </c>
      <c r="D56">
        <v>41</v>
      </c>
      <c r="E56" s="35">
        <v>154</v>
      </c>
      <c r="F56">
        <v>34</v>
      </c>
      <c r="G56">
        <v>786</v>
      </c>
      <c r="H56">
        <v>278</v>
      </c>
      <c r="I56" t="s">
        <v>228</v>
      </c>
      <c r="J56" t="s">
        <v>229</v>
      </c>
      <c r="L56" t="s">
        <v>216</v>
      </c>
      <c r="M56" t="s">
        <v>227</v>
      </c>
      <c r="O56" s="19"/>
      <c r="P56" s="19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2"/>
      <c r="AE56" s="13"/>
      <c r="AF56" s="12"/>
      <c r="AG56" s="12"/>
      <c r="AH56" s="12"/>
      <c r="AI56" s="12">
        <v>1</v>
      </c>
      <c r="AJ56" s="12"/>
      <c r="AK56" s="12"/>
      <c r="AL56" s="12">
        <v>2</v>
      </c>
      <c r="AM56" s="12"/>
      <c r="AN56" s="12">
        <v>2</v>
      </c>
      <c r="AO56" s="12">
        <v>2</v>
      </c>
      <c r="AP56" s="12">
        <v>1</v>
      </c>
      <c r="AQ56" s="12">
        <v>3</v>
      </c>
      <c r="AR56" s="12">
        <v>3</v>
      </c>
      <c r="AS56" s="12">
        <v>5</v>
      </c>
      <c r="AT56" s="12">
        <v>10</v>
      </c>
      <c r="AU56" s="12">
        <v>3</v>
      </c>
      <c r="AV56" s="12">
        <v>7</v>
      </c>
      <c r="AW56" s="12">
        <v>8</v>
      </c>
      <c r="AX56" s="12">
        <v>4</v>
      </c>
      <c r="AY56" s="12">
        <v>10</v>
      </c>
      <c r="AZ56" s="12">
        <v>7</v>
      </c>
      <c r="BA56" s="12">
        <v>5</v>
      </c>
      <c r="BB56" s="12">
        <v>5</v>
      </c>
      <c r="BC56" s="12">
        <v>13</v>
      </c>
      <c r="BD56" s="12">
        <v>7</v>
      </c>
      <c r="BE56" s="12">
        <v>6</v>
      </c>
      <c r="BF56" s="12">
        <v>11</v>
      </c>
      <c r="BG56" s="12">
        <v>7</v>
      </c>
      <c r="BH56" s="12">
        <v>14</v>
      </c>
      <c r="BI56" s="12">
        <v>6</v>
      </c>
      <c r="BJ56" s="12">
        <v>11</v>
      </c>
      <c r="BK56" s="12">
        <v>11</v>
      </c>
      <c r="BL56" s="12">
        <v>11</v>
      </c>
      <c r="BM56" s="12">
        <v>17</v>
      </c>
      <c r="BN56" s="12">
        <v>13</v>
      </c>
      <c r="BO56" s="12">
        <v>11</v>
      </c>
      <c r="BP56" s="12">
        <v>18</v>
      </c>
      <c r="BQ56" s="12">
        <v>12</v>
      </c>
      <c r="BR56" s="28">
        <v>20</v>
      </c>
      <c r="BS56" s="19">
        <v>9</v>
      </c>
      <c r="BT56" s="19">
        <v>3</v>
      </c>
      <c r="BU56" s="19">
        <v>10</v>
      </c>
      <c r="BV56" s="19">
        <v>6</v>
      </c>
      <c r="BW56" s="19">
        <v>10</v>
      </c>
      <c r="BX56" s="19">
        <v>12</v>
      </c>
      <c r="BY56" s="19">
        <v>13</v>
      </c>
      <c r="BZ56" s="19">
        <v>7</v>
      </c>
      <c r="CA56" s="19">
        <v>9</v>
      </c>
      <c r="CB56" s="19">
        <v>6</v>
      </c>
      <c r="CC56" s="19">
        <v>6</v>
      </c>
      <c r="CD56" s="19">
        <v>3</v>
      </c>
      <c r="CE56" s="20">
        <v>11</v>
      </c>
      <c r="CF56" s="21">
        <v>2</v>
      </c>
      <c r="CG56" s="21">
        <v>5</v>
      </c>
      <c r="CH56" s="21">
        <v>8</v>
      </c>
      <c r="CI56" s="21">
        <v>5</v>
      </c>
      <c r="CJ56" s="21"/>
      <c r="CK56" s="22">
        <f t="shared" si="11"/>
        <v>50</v>
      </c>
      <c r="CL56" s="23">
        <f t="shared" si="0"/>
        <v>7.82</v>
      </c>
      <c r="CM56" s="16">
        <f t="shared" si="12"/>
        <v>391</v>
      </c>
      <c r="CN56" s="24">
        <f t="shared" si="13"/>
        <v>20</v>
      </c>
      <c r="CO56" s="46" t="s">
        <v>230</v>
      </c>
      <c r="CP56" s="24">
        <f t="shared" si="4"/>
        <v>1</v>
      </c>
      <c r="CQ56" s="7" t="s">
        <v>231</v>
      </c>
      <c r="CR56" s="23"/>
    </row>
    <row r="57" spans="1:97" x14ac:dyDescent="0.3">
      <c r="A57" s="37">
        <v>55</v>
      </c>
      <c r="B57" s="37">
        <v>55</v>
      </c>
      <c r="C57">
        <v>40</v>
      </c>
      <c r="D57">
        <v>42</v>
      </c>
      <c r="E57" s="35">
        <v>155</v>
      </c>
      <c r="F57">
        <v>35</v>
      </c>
      <c r="G57">
        <v>787</v>
      </c>
      <c r="H57">
        <v>279</v>
      </c>
      <c r="I57" t="s">
        <v>232</v>
      </c>
      <c r="J57" t="s">
        <v>233</v>
      </c>
      <c r="L57" t="s">
        <v>216</v>
      </c>
      <c r="M57" t="s">
        <v>227</v>
      </c>
      <c r="O57" s="19"/>
      <c r="P57" s="19"/>
      <c r="Q57" s="13"/>
      <c r="R57" s="13"/>
      <c r="S57" s="13"/>
      <c r="T57" s="13">
        <v>1</v>
      </c>
      <c r="U57" s="13"/>
      <c r="V57" s="13"/>
      <c r="W57" s="13"/>
      <c r="X57" s="13">
        <v>1</v>
      </c>
      <c r="Y57" s="13">
        <v>1</v>
      </c>
      <c r="Z57" s="13"/>
      <c r="AA57" s="13"/>
      <c r="AB57" s="13"/>
      <c r="AC57" s="13"/>
      <c r="AD57" s="12"/>
      <c r="AE57" s="13"/>
      <c r="AF57" s="12"/>
      <c r="AG57" s="12">
        <v>2</v>
      </c>
      <c r="AH57" s="12"/>
      <c r="AI57" s="12">
        <v>2</v>
      </c>
      <c r="AJ57" s="12"/>
      <c r="AK57" s="12">
        <v>1</v>
      </c>
      <c r="AL57" s="12"/>
      <c r="AM57" s="12">
        <v>1</v>
      </c>
      <c r="AN57" s="12"/>
      <c r="AO57" s="12">
        <v>1</v>
      </c>
      <c r="AP57" s="12">
        <v>1</v>
      </c>
      <c r="AQ57" s="12">
        <v>2</v>
      </c>
      <c r="AR57" s="12">
        <v>2</v>
      </c>
      <c r="AS57" s="12">
        <v>4</v>
      </c>
      <c r="AT57" s="12">
        <v>2</v>
      </c>
      <c r="AU57" s="12">
        <v>2</v>
      </c>
      <c r="AV57" s="12">
        <v>3</v>
      </c>
      <c r="AW57" s="12">
        <v>1</v>
      </c>
      <c r="AX57" s="12">
        <v>2</v>
      </c>
      <c r="AY57" s="12">
        <v>2</v>
      </c>
      <c r="AZ57" s="12">
        <v>3</v>
      </c>
      <c r="BA57" s="12">
        <v>4</v>
      </c>
      <c r="BB57" s="12">
        <v>2</v>
      </c>
      <c r="BC57" s="12">
        <v>2</v>
      </c>
      <c r="BD57" s="12">
        <v>2</v>
      </c>
      <c r="BE57" s="12">
        <v>8</v>
      </c>
      <c r="BF57" s="12">
        <v>6</v>
      </c>
      <c r="BG57" s="12">
        <v>3</v>
      </c>
      <c r="BH57" s="12">
        <v>4</v>
      </c>
      <c r="BI57" s="12">
        <v>5</v>
      </c>
      <c r="BJ57" s="12">
        <v>6</v>
      </c>
      <c r="BK57" s="12">
        <v>5</v>
      </c>
      <c r="BL57" s="12">
        <v>3</v>
      </c>
      <c r="BM57" s="12">
        <v>8</v>
      </c>
      <c r="BN57" s="12">
        <v>7</v>
      </c>
      <c r="BO57" s="12">
        <v>8</v>
      </c>
      <c r="BP57" s="12">
        <v>18</v>
      </c>
      <c r="BQ57" s="12">
        <v>10</v>
      </c>
      <c r="BR57" s="12">
        <v>15</v>
      </c>
      <c r="BS57" s="12">
        <v>13</v>
      </c>
      <c r="BT57" s="12">
        <v>2</v>
      </c>
      <c r="BU57" s="12">
        <v>18</v>
      </c>
      <c r="BV57" s="12">
        <v>16</v>
      </c>
      <c r="BW57" s="12">
        <v>15</v>
      </c>
      <c r="BX57" s="12">
        <v>15</v>
      </c>
      <c r="BY57" s="12">
        <v>13</v>
      </c>
      <c r="BZ57" s="12">
        <v>12</v>
      </c>
      <c r="CA57" s="28">
        <v>20</v>
      </c>
      <c r="CB57" s="12">
        <v>15</v>
      </c>
      <c r="CC57" s="12">
        <v>8</v>
      </c>
      <c r="CD57" s="12">
        <v>12</v>
      </c>
      <c r="CE57" s="36">
        <v>26</v>
      </c>
      <c r="CF57" s="21">
        <v>15</v>
      </c>
      <c r="CG57" s="21">
        <v>16</v>
      </c>
      <c r="CH57" s="21">
        <v>22</v>
      </c>
      <c r="CI57" s="21">
        <v>15</v>
      </c>
      <c r="CJ57" s="21"/>
      <c r="CK57" s="22">
        <f t="shared" si="11"/>
        <v>53</v>
      </c>
      <c r="CL57" s="23">
        <f t="shared" si="0"/>
        <v>7.5849056603773581</v>
      </c>
      <c r="CM57" s="16">
        <f t="shared" si="12"/>
        <v>402</v>
      </c>
      <c r="CN57" s="24">
        <f t="shared" si="13"/>
        <v>26</v>
      </c>
      <c r="CO57" s="25" t="s">
        <v>234</v>
      </c>
      <c r="CP57" s="24">
        <f t="shared" si="4"/>
        <v>1</v>
      </c>
      <c r="CQ57" s="25" t="s">
        <v>235</v>
      </c>
      <c r="CR57" s="23"/>
    </row>
    <row r="58" spans="1:97" x14ac:dyDescent="0.3">
      <c r="A58" s="37">
        <v>56</v>
      </c>
      <c r="B58" s="37">
        <v>56</v>
      </c>
      <c r="C58">
        <v>41</v>
      </c>
      <c r="D58">
        <v>43</v>
      </c>
      <c r="E58" s="35">
        <v>157</v>
      </c>
      <c r="F58">
        <v>36</v>
      </c>
      <c r="G58">
        <v>790</v>
      </c>
      <c r="H58">
        <v>282</v>
      </c>
      <c r="I58" t="s">
        <v>236</v>
      </c>
      <c r="J58" t="s">
        <v>237</v>
      </c>
      <c r="L58" t="s">
        <v>216</v>
      </c>
      <c r="M58" t="s">
        <v>227</v>
      </c>
      <c r="O58" s="19"/>
      <c r="P58" s="19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2"/>
      <c r="AE58" s="13"/>
      <c r="AF58" s="12"/>
      <c r="AG58" s="12"/>
      <c r="AH58" s="12"/>
      <c r="AI58" s="12">
        <v>1</v>
      </c>
      <c r="AJ58" s="12">
        <v>1</v>
      </c>
      <c r="AK58" s="12">
        <v>1</v>
      </c>
      <c r="AL58" s="12"/>
      <c r="AM58" s="12"/>
      <c r="AN58" s="12"/>
      <c r="AO58" s="12"/>
      <c r="AP58" s="12"/>
      <c r="AQ58" s="12"/>
      <c r="AR58" s="12">
        <v>1</v>
      </c>
      <c r="AS58" s="12"/>
      <c r="AT58" s="12">
        <v>2</v>
      </c>
      <c r="AU58" s="12">
        <v>2</v>
      </c>
      <c r="AV58" s="12">
        <v>1</v>
      </c>
      <c r="AW58" s="12"/>
      <c r="AX58" s="12"/>
      <c r="AY58" s="12"/>
      <c r="AZ58" s="12"/>
      <c r="BA58" s="12">
        <v>2</v>
      </c>
      <c r="BB58" s="12">
        <v>1</v>
      </c>
      <c r="BC58" s="12">
        <v>1</v>
      </c>
      <c r="BD58" s="12">
        <v>1</v>
      </c>
      <c r="BE58" s="12"/>
      <c r="BF58" s="12"/>
      <c r="BG58" s="12">
        <v>3</v>
      </c>
      <c r="BH58" s="12">
        <v>1</v>
      </c>
      <c r="BI58" s="12"/>
      <c r="BJ58" s="12"/>
      <c r="BK58" s="12">
        <v>2</v>
      </c>
      <c r="BL58" s="12">
        <v>1</v>
      </c>
      <c r="BM58" s="12"/>
      <c r="BN58" s="12"/>
      <c r="BO58" s="12"/>
      <c r="BP58" s="12">
        <v>2</v>
      </c>
      <c r="BQ58" s="12"/>
      <c r="BR58" s="12"/>
      <c r="BS58" s="12"/>
      <c r="BT58" s="12"/>
      <c r="BU58" s="12">
        <v>2</v>
      </c>
      <c r="BV58" s="12"/>
      <c r="BW58" s="12">
        <v>1</v>
      </c>
      <c r="BX58" s="12"/>
      <c r="BY58" s="12"/>
      <c r="BZ58" s="12"/>
      <c r="CA58" s="19" t="s">
        <v>40</v>
      </c>
      <c r="CB58" s="12"/>
      <c r="CC58" s="12">
        <v>0</v>
      </c>
      <c r="CD58" s="12">
        <v>0</v>
      </c>
      <c r="CE58" s="20"/>
      <c r="CF58" s="21">
        <v>0</v>
      </c>
      <c r="CG58" s="21">
        <v>0</v>
      </c>
      <c r="CH58" s="21">
        <v>0</v>
      </c>
      <c r="CI58" s="21">
        <v>0</v>
      </c>
      <c r="CJ58" s="21"/>
      <c r="CK58" s="22">
        <f t="shared" si="11"/>
        <v>18</v>
      </c>
      <c r="CL58" s="23">
        <f t="shared" si="0"/>
        <v>1.4444444444444444</v>
      </c>
      <c r="CM58" s="16">
        <f t="shared" si="12"/>
        <v>26</v>
      </c>
      <c r="CN58" s="24">
        <f t="shared" si="13"/>
        <v>3</v>
      </c>
      <c r="CO58" s="7">
        <v>1996</v>
      </c>
      <c r="CP58" s="24">
        <f t="shared" si="4"/>
        <v>1</v>
      </c>
      <c r="CQ58" s="8" t="s">
        <v>118</v>
      </c>
      <c r="CR58" s="23"/>
    </row>
    <row r="59" spans="1:97" x14ac:dyDescent="0.3">
      <c r="A59" s="37">
        <v>57</v>
      </c>
      <c r="B59" s="37">
        <v>57</v>
      </c>
      <c r="C59">
        <v>37</v>
      </c>
      <c r="D59">
        <v>39</v>
      </c>
      <c r="E59" s="35">
        <v>159</v>
      </c>
      <c r="F59">
        <v>32</v>
      </c>
      <c r="G59">
        <v>776</v>
      </c>
      <c r="H59">
        <v>270</v>
      </c>
      <c r="I59" t="s">
        <v>238</v>
      </c>
      <c r="J59" t="s">
        <v>239</v>
      </c>
      <c r="L59" t="s">
        <v>216</v>
      </c>
      <c r="M59" t="s">
        <v>227</v>
      </c>
      <c r="O59" s="19"/>
      <c r="P59" s="19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2"/>
      <c r="AE59" s="13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>
        <v>1</v>
      </c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>
        <v>1</v>
      </c>
      <c r="BR59" s="12"/>
      <c r="BS59" s="12"/>
      <c r="BT59" s="12"/>
      <c r="BU59" s="12"/>
      <c r="BV59" s="12"/>
      <c r="BW59" s="12">
        <v>2</v>
      </c>
      <c r="BX59" s="12">
        <v>1</v>
      </c>
      <c r="BY59" s="19">
        <v>4</v>
      </c>
      <c r="BZ59" s="19">
        <v>8</v>
      </c>
      <c r="CA59" s="19">
        <v>1</v>
      </c>
      <c r="CB59" s="12">
        <v>6</v>
      </c>
      <c r="CC59" s="12">
        <v>0</v>
      </c>
      <c r="CD59" s="12">
        <v>3</v>
      </c>
      <c r="CE59" s="20">
        <v>9</v>
      </c>
      <c r="CF59" s="21">
        <v>5</v>
      </c>
      <c r="CG59" s="21">
        <v>7</v>
      </c>
      <c r="CH59" s="39">
        <v>9</v>
      </c>
      <c r="CI59" s="42">
        <v>10</v>
      </c>
      <c r="CJ59" s="21"/>
      <c r="CK59" s="22">
        <f t="shared" si="11"/>
        <v>14</v>
      </c>
      <c r="CL59" s="23">
        <f t="shared" si="0"/>
        <v>4.7857142857142856</v>
      </c>
      <c r="CM59" s="16">
        <f t="shared" si="12"/>
        <v>67</v>
      </c>
      <c r="CN59" s="24">
        <f t="shared" si="13"/>
        <v>10</v>
      </c>
      <c r="CO59" s="25" t="s">
        <v>240</v>
      </c>
      <c r="CP59" s="24">
        <f t="shared" si="4"/>
        <v>1</v>
      </c>
      <c r="CQ59" s="34" t="s">
        <v>59</v>
      </c>
      <c r="CR59" s="23"/>
    </row>
    <row r="60" spans="1:97" x14ac:dyDescent="0.3">
      <c r="A60" s="37">
        <v>58</v>
      </c>
      <c r="B60" s="37">
        <v>58</v>
      </c>
      <c r="C60">
        <v>42</v>
      </c>
      <c r="D60">
        <v>44</v>
      </c>
      <c r="E60" s="35">
        <v>161</v>
      </c>
      <c r="F60">
        <v>37</v>
      </c>
      <c r="G60">
        <v>806</v>
      </c>
      <c r="H60">
        <v>296</v>
      </c>
      <c r="I60" t="s">
        <v>241</v>
      </c>
      <c r="J60" t="s">
        <v>242</v>
      </c>
      <c r="L60" t="s">
        <v>216</v>
      </c>
      <c r="M60" t="s">
        <v>227</v>
      </c>
      <c r="O60" s="19"/>
      <c r="P60" s="19"/>
      <c r="Q60" s="13"/>
      <c r="R60" s="13">
        <v>1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2"/>
      <c r="AE60" s="13">
        <v>1</v>
      </c>
      <c r="AF60" s="12"/>
      <c r="AG60" s="12">
        <v>1</v>
      </c>
      <c r="AH60" s="12"/>
      <c r="AI60" s="12"/>
      <c r="AJ60" s="12"/>
      <c r="AK60" s="12"/>
      <c r="AL60" s="12">
        <v>1</v>
      </c>
      <c r="AM60" s="12"/>
      <c r="AN60" s="12">
        <v>1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>
        <v>2</v>
      </c>
      <c r="AZ60" s="12"/>
      <c r="BA60" s="12"/>
      <c r="BB60" s="12"/>
      <c r="BC60" s="12"/>
      <c r="BD60" s="12"/>
      <c r="BE60" s="12">
        <v>1</v>
      </c>
      <c r="BF60" s="12">
        <v>1</v>
      </c>
      <c r="BG60" s="12"/>
      <c r="BH60" s="12"/>
      <c r="BI60" s="12">
        <v>7</v>
      </c>
      <c r="BJ60" s="12"/>
      <c r="BK60" s="12"/>
      <c r="BL60" s="12"/>
      <c r="BM60" s="12"/>
      <c r="BN60" s="12"/>
      <c r="BO60" s="12"/>
      <c r="BP60" s="12">
        <v>3</v>
      </c>
      <c r="BQ60" s="12">
        <v>4</v>
      </c>
      <c r="BR60" s="12">
        <v>2</v>
      </c>
      <c r="BS60" s="12">
        <v>2</v>
      </c>
      <c r="BT60" s="12"/>
      <c r="BU60" s="12">
        <v>2</v>
      </c>
      <c r="BV60" s="12">
        <v>1</v>
      </c>
      <c r="BW60" s="12"/>
      <c r="BX60" s="12">
        <v>1</v>
      </c>
      <c r="BY60" s="12">
        <v>4</v>
      </c>
      <c r="BZ60" s="12"/>
      <c r="CA60" s="12">
        <v>2</v>
      </c>
      <c r="CB60" s="12">
        <v>2</v>
      </c>
      <c r="CC60" s="12">
        <v>0</v>
      </c>
      <c r="CD60" s="19" t="s">
        <v>40</v>
      </c>
      <c r="CE60" s="20">
        <v>3</v>
      </c>
      <c r="CF60" s="47">
        <v>4</v>
      </c>
      <c r="CG60" s="47">
        <v>4</v>
      </c>
      <c r="CH60" s="47">
        <v>3</v>
      </c>
      <c r="CI60" s="48">
        <v>7</v>
      </c>
      <c r="CJ60" s="47"/>
      <c r="CK60" s="22">
        <f t="shared" si="11"/>
        <v>23</v>
      </c>
      <c r="CL60" s="23">
        <f t="shared" si="0"/>
        <v>2.5652173913043477</v>
      </c>
      <c r="CM60" s="16">
        <f t="shared" si="12"/>
        <v>59</v>
      </c>
      <c r="CN60" s="24">
        <f t="shared" si="13"/>
        <v>7</v>
      </c>
      <c r="CO60" s="25" t="s">
        <v>243</v>
      </c>
      <c r="CP60" s="24">
        <f t="shared" si="4"/>
        <v>1</v>
      </c>
      <c r="CQ60" s="49" t="s">
        <v>59</v>
      </c>
      <c r="CR60" s="50"/>
    </row>
    <row r="61" spans="1:97" x14ac:dyDescent="0.3">
      <c r="A61" s="37">
        <v>59</v>
      </c>
      <c r="B61" s="37">
        <v>59</v>
      </c>
      <c r="C61">
        <v>43</v>
      </c>
      <c r="D61">
        <v>45</v>
      </c>
      <c r="E61" s="35">
        <v>163</v>
      </c>
      <c r="F61">
        <v>38</v>
      </c>
      <c r="G61">
        <v>813</v>
      </c>
      <c r="H61">
        <v>305</v>
      </c>
      <c r="I61" t="s">
        <v>244</v>
      </c>
      <c r="J61" t="s">
        <v>245</v>
      </c>
      <c r="L61" t="s">
        <v>216</v>
      </c>
      <c r="M61" t="s">
        <v>227</v>
      </c>
      <c r="O61" s="51"/>
      <c r="P61" s="51"/>
      <c r="Q61" s="13"/>
      <c r="R61" s="13">
        <v>3</v>
      </c>
      <c r="S61" s="13">
        <v>2</v>
      </c>
      <c r="T61" s="13">
        <v>1</v>
      </c>
      <c r="U61" s="13">
        <v>1</v>
      </c>
      <c r="V61" s="13">
        <v>1</v>
      </c>
      <c r="W61" s="13">
        <v>1</v>
      </c>
      <c r="X61" s="13"/>
      <c r="Y61" s="13"/>
      <c r="Z61" s="13">
        <v>1</v>
      </c>
      <c r="AA61" s="13"/>
      <c r="AB61" s="13">
        <v>2</v>
      </c>
      <c r="AC61" s="13">
        <v>1</v>
      </c>
      <c r="AD61" s="12">
        <v>1</v>
      </c>
      <c r="AE61" s="13">
        <v>2</v>
      </c>
      <c r="AF61" s="12">
        <v>3</v>
      </c>
      <c r="AG61" s="12">
        <v>7</v>
      </c>
      <c r="AH61" s="12">
        <v>8</v>
      </c>
      <c r="AI61" s="12">
        <v>8</v>
      </c>
      <c r="AJ61" s="12">
        <v>19</v>
      </c>
      <c r="AK61" s="12">
        <v>12</v>
      </c>
      <c r="AL61" s="12">
        <v>21</v>
      </c>
      <c r="AM61" s="12">
        <v>22</v>
      </c>
      <c r="AN61" s="12">
        <v>25</v>
      </c>
      <c r="AO61" s="12">
        <v>22</v>
      </c>
      <c r="AP61" s="12">
        <v>33</v>
      </c>
      <c r="AQ61" s="12">
        <v>29</v>
      </c>
      <c r="AR61" s="12">
        <v>21</v>
      </c>
      <c r="AS61" s="12">
        <v>28</v>
      </c>
      <c r="AT61" s="12">
        <v>32</v>
      </c>
      <c r="AU61" s="12">
        <v>33</v>
      </c>
      <c r="AV61" s="12">
        <v>76</v>
      </c>
      <c r="AW61" s="12">
        <v>66</v>
      </c>
      <c r="AX61" s="12">
        <v>37</v>
      </c>
      <c r="AY61" s="12">
        <v>47</v>
      </c>
      <c r="AZ61" s="12">
        <v>55</v>
      </c>
      <c r="BA61" s="12">
        <v>44</v>
      </c>
      <c r="BB61" s="12">
        <v>42</v>
      </c>
      <c r="BC61" s="12">
        <v>55</v>
      </c>
      <c r="BD61" s="12">
        <v>64</v>
      </c>
      <c r="BE61" s="12">
        <v>85</v>
      </c>
      <c r="BF61" s="12">
        <v>69</v>
      </c>
      <c r="BG61" s="12">
        <v>62</v>
      </c>
      <c r="BH61" s="12">
        <v>54</v>
      </c>
      <c r="BI61" s="12">
        <v>56</v>
      </c>
      <c r="BJ61" s="12">
        <v>59</v>
      </c>
      <c r="BK61" s="12">
        <v>31</v>
      </c>
      <c r="BL61" s="12">
        <v>46</v>
      </c>
      <c r="BM61" s="12">
        <v>60</v>
      </c>
      <c r="BN61" s="12">
        <v>77</v>
      </c>
      <c r="BO61" s="12">
        <v>88</v>
      </c>
      <c r="BP61" s="12">
        <v>93</v>
      </c>
      <c r="BQ61" s="28">
        <v>123</v>
      </c>
      <c r="BR61" s="19">
        <v>89</v>
      </c>
      <c r="BS61" s="19">
        <v>68</v>
      </c>
      <c r="BT61" s="19">
        <v>6</v>
      </c>
      <c r="BU61" s="19">
        <v>86</v>
      </c>
      <c r="BV61" s="19">
        <v>64</v>
      </c>
      <c r="BW61" s="19">
        <v>97</v>
      </c>
      <c r="BX61" s="19">
        <v>67</v>
      </c>
      <c r="BY61" s="19">
        <v>93</v>
      </c>
      <c r="BZ61" s="19">
        <v>67</v>
      </c>
      <c r="CA61" s="19">
        <v>66</v>
      </c>
      <c r="CB61" s="19">
        <v>75</v>
      </c>
      <c r="CC61" s="19">
        <v>42</v>
      </c>
      <c r="CD61" s="19">
        <v>52</v>
      </c>
      <c r="CE61" s="20">
        <v>71</v>
      </c>
      <c r="CF61" s="21">
        <v>65</v>
      </c>
      <c r="CG61" s="21">
        <v>68</v>
      </c>
      <c r="CH61" s="21">
        <v>78</v>
      </c>
      <c r="CI61" s="21">
        <v>76</v>
      </c>
      <c r="CJ61" s="21"/>
      <c r="CK61" s="22">
        <f t="shared" si="11"/>
        <v>62</v>
      </c>
      <c r="CL61" s="23">
        <f t="shared" si="0"/>
        <v>47.58064516129032</v>
      </c>
      <c r="CM61" s="16">
        <f t="shared" si="12"/>
        <v>2950</v>
      </c>
      <c r="CN61" s="24">
        <f t="shared" si="13"/>
        <v>123</v>
      </c>
      <c r="CO61" s="7">
        <v>2006</v>
      </c>
      <c r="CP61" s="24">
        <f t="shared" si="4"/>
        <v>1</v>
      </c>
      <c r="CQ61" s="25" t="s">
        <v>246</v>
      </c>
      <c r="CR61" s="23"/>
    </row>
    <row r="62" spans="1:97" x14ac:dyDescent="0.3">
      <c r="A62" s="37">
        <v>60</v>
      </c>
      <c r="B62" s="37">
        <v>60</v>
      </c>
      <c r="C62">
        <v>44</v>
      </c>
      <c r="D62">
        <v>46</v>
      </c>
      <c r="E62" s="35">
        <v>164</v>
      </c>
      <c r="F62">
        <v>39</v>
      </c>
      <c r="G62">
        <v>814</v>
      </c>
      <c r="H62">
        <v>307</v>
      </c>
      <c r="I62" t="s">
        <v>247</v>
      </c>
      <c r="J62" t="s">
        <v>248</v>
      </c>
      <c r="L62" t="s">
        <v>216</v>
      </c>
      <c r="M62" t="s">
        <v>227</v>
      </c>
      <c r="O62" s="19"/>
      <c r="P62" s="19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>
        <v>2</v>
      </c>
      <c r="AB62" s="13">
        <v>1</v>
      </c>
      <c r="AC62" s="13"/>
      <c r="AD62" s="12">
        <v>6</v>
      </c>
      <c r="AE62" s="13"/>
      <c r="AF62" s="12"/>
      <c r="AG62" s="12"/>
      <c r="AH62" s="12">
        <v>4</v>
      </c>
      <c r="AI62" s="12">
        <v>3</v>
      </c>
      <c r="AJ62" s="12">
        <v>1</v>
      </c>
      <c r="AK62" s="12">
        <v>1</v>
      </c>
      <c r="AL62" s="12">
        <v>2</v>
      </c>
      <c r="AM62" s="12">
        <v>3</v>
      </c>
      <c r="AN62" s="12">
        <v>1</v>
      </c>
      <c r="AO62" s="12">
        <v>3</v>
      </c>
      <c r="AP62" s="12">
        <v>4</v>
      </c>
      <c r="AQ62" s="12">
        <v>6</v>
      </c>
      <c r="AR62" s="12">
        <v>5</v>
      </c>
      <c r="AS62" s="12">
        <v>4</v>
      </c>
      <c r="AT62" s="12">
        <v>4</v>
      </c>
      <c r="AU62" s="12"/>
      <c r="AV62" s="12">
        <v>2</v>
      </c>
      <c r="AW62" s="12">
        <v>1</v>
      </c>
      <c r="AX62" s="12"/>
      <c r="AY62" s="12">
        <v>1</v>
      </c>
      <c r="AZ62" s="12"/>
      <c r="BA62" s="12"/>
      <c r="BB62" s="12"/>
      <c r="BC62" s="12"/>
      <c r="BD62" s="12"/>
      <c r="BE62" s="12">
        <v>2</v>
      </c>
      <c r="BF62" s="12">
        <v>2</v>
      </c>
      <c r="BG62" s="12"/>
      <c r="BH62" s="12"/>
      <c r="BI62" s="12"/>
      <c r="BJ62" s="12">
        <v>1</v>
      </c>
      <c r="BK62" s="12"/>
      <c r="BL62" s="12"/>
      <c r="BM62" s="12"/>
      <c r="BN62" s="12"/>
      <c r="BO62" s="12"/>
      <c r="BP62" s="12"/>
      <c r="BQ62" s="12"/>
      <c r="BR62" s="28"/>
      <c r="BS62" s="28"/>
      <c r="BT62" s="28"/>
      <c r="BU62" s="19">
        <v>1</v>
      </c>
      <c r="BV62" s="19"/>
      <c r="BW62" s="19"/>
      <c r="BX62" s="19"/>
      <c r="BY62" s="19"/>
      <c r="BZ62" s="19"/>
      <c r="CA62" s="19"/>
      <c r="CB62" s="19"/>
      <c r="CC62" s="19">
        <v>0</v>
      </c>
      <c r="CD62" s="19">
        <v>0</v>
      </c>
      <c r="CE62" s="20"/>
      <c r="CF62" s="21">
        <v>0</v>
      </c>
      <c r="CG62" s="21">
        <v>0</v>
      </c>
      <c r="CH62" s="21">
        <v>0</v>
      </c>
      <c r="CI62" s="21">
        <v>0</v>
      </c>
      <c r="CJ62" s="21"/>
      <c r="CK62" s="22">
        <f t="shared" si="11"/>
        <v>23</v>
      </c>
      <c r="CL62" s="23">
        <f t="shared" si="0"/>
        <v>2.6086956521739131</v>
      </c>
      <c r="CM62" s="16">
        <f t="shared" si="12"/>
        <v>60</v>
      </c>
      <c r="CN62" s="24">
        <f t="shared" si="13"/>
        <v>6</v>
      </c>
      <c r="CO62" s="7">
        <v>1980</v>
      </c>
      <c r="CP62" s="24">
        <f>SMALL(W62:CI62,COUNTIF(W62:CI62,0)+1)</f>
        <v>1</v>
      </c>
      <c r="CQ62" s="8" t="s">
        <v>144</v>
      </c>
      <c r="CR62" s="23"/>
    </row>
    <row r="63" spans="1:97" x14ac:dyDescent="0.3">
      <c r="A63" s="37">
        <v>61</v>
      </c>
      <c r="B63" s="37">
        <v>61</v>
      </c>
      <c r="C63">
        <v>60</v>
      </c>
      <c r="D63">
        <v>63</v>
      </c>
      <c r="E63" s="18">
        <v>167</v>
      </c>
      <c r="F63">
        <v>55</v>
      </c>
      <c r="G63">
        <v>822</v>
      </c>
      <c r="H63">
        <v>664</v>
      </c>
      <c r="I63" t="s">
        <v>249</v>
      </c>
      <c r="J63" t="s">
        <v>250</v>
      </c>
      <c r="L63" t="s">
        <v>251</v>
      </c>
      <c r="M63" t="s">
        <v>252</v>
      </c>
      <c r="O63" s="19"/>
      <c r="P63" s="19"/>
      <c r="Q63" s="13"/>
      <c r="R63" s="13"/>
      <c r="S63" s="13"/>
      <c r="T63" s="13"/>
      <c r="U63" s="13"/>
      <c r="V63" s="13"/>
      <c r="W63" s="13"/>
      <c r="X63" s="13">
        <v>1</v>
      </c>
      <c r="Y63" s="13"/>
      <c r="Z63" s="13"/>
      <c r="AA63" s="13"/>
      <c r="AB63" s="13"/>
      <c r="AC63" s="13"/>
      <c r="AD63" s="12"/>
      <c r="AE63" s="13"/>
      <c r="AF63" s="12"/>
      <c r="AG63" s="12">
        <v>1</v>
      </c>
      <c r="AH63" s="12"/>
      <c r="AI63" s="12"/>
      <c r="AJ63" s="12"/>
      <c r="AK63" s="12">
        <v>2</v>
      </c>
      <c r="AL63" s="12">
        <v>2</v>
      </c>
      <c r="AM63" s="12"/>
      <c r="AN63" s="12"/>
      <c r="AO63" s="12">
        <v>1</v>
      </c>
      <c r="AP63" s="12"/>
      <c r="AQ63" s="12"/>
      <c r="AR63" s="12"/>
      <c r="AS63" s="12"/>
      <c r="AT63" s="12"/>
      <c r="AU63" s="12"/>
      <c r="AV63" s="12">
        <v>2</v>
      </c>
      <c r="AW63" s="12"/>
      <c r="AX63" s="12"/>
      <c r="AY63" s="12"/>
      <c r="AZ63" s="12"/>
      <c r="BA63" s="12"/>
      <c r="BB63" s="12">
        <v>1</v>
      </c>
      <c r="BC63" s="12"/>
      <c r="BD63" s="12"/>
      <c r="BE63" s="12"/>
      <c r="BF63" s="12"/>
      <c r="BG63" s="12"/>
      <c r="BH63" s="12"/>
      <c r="BI63" s="12"/>
      <c r="BJ63" s="12"/>
      <c r="BK63" s="12"/>
      <c r="BL63" s="12">
        <v>1</v>
      </c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>
        <v>0</v>
      </c>
      <c r="CD63" s="12">
        <v>0</v>
      </c>
      <c r="CE63" s="20"/>
      <c r="CF63" s="21">
        <v>0</v>
      </c>
      <c r="CG63" s="21">
        <v>0</v>
      </c>
      <c r="CH63" s="21">
        <v>0</v>
      </c>
      <c r="CI63" s="21">
        <v>0</v>
      </c>
      <c r="CJ63" s="21"/>
      <c r="CK63" s="22">
        <f t="shared" si="11"/>
        <v>8</v>
      </c>
      <c r="CL63" s="23">
        <f t="shared" si="0"/>
        <v>1.375</v>
      </c>
      <c r="CM63" s="16">
        <f t="shared" si="12"/>
        <v>11</v>
      </c>
      <c r="CN63" s="24">
        <f t="shared" si="13"/>
        <v>2</v>
      </c>
      <c r="CO63" s="7">
        <v>1985</v>
      </c>
      <c r="CP63" s="24">
        <f t="shared" si="4"/>
        <v>1</v>
      </c>
      <c r="CQ63" s="8" t="s">
        <v>47</v>
      </c>
      <c r="CR63" s="23"/>
    </row>
    <row r="64" spans="1:97" x14ac:dyDescent="0.3">
      <c r="A64" s="37">
        <v>62</v>
      </c>
      <c r="B64" s="37">
        <v>62</v>
      </c>
      <c r="C64">
        <v>61</v>
      </c>
      <c r="D64">
        <v>64</v>
      </c>
      <c r="E64" s="18">
        <v>168</v>
      </c>
      <c r="F64">
        <v>56</v>
      </c>
      <c r="G64">
        <v>827</v>
      </c>
      <c r="H64">
        <v>669</v>
      </c>
      <c r="I64" t="s">
        <v>253</v>
      </c>
      <c r="J64" t="s">
        <v>254</v>
      </c>
      <c r="L64" t="s">
        <v>251</v>
      </c>
      <c r="M64" t="s">
        <v>255</v>
      </c>
      <c r="O64" s="19"/>
      <c r="P64" s="19"/>
      <c r="Q64" s="13"/>
      <c r="R64" s="13"/>
      <c r="S64" s="13"/>
      <c r="T64" s="13"/>
      <c r="U64" s="13"/>
      <c r="V64" s="13"/>
      <c r="W64" s="13"/>
      <c r="X64" s="13">
        <v>2</v>
      </c>
      <c r="Y64" s="13"/>
      <c r="Z64" s="13"/>
      <c r="AA64" s="13"/>
      <c r="AB64" s="13">
        <v>2</v>
      </c>
      <c r="AC64" s="13">
        <v>1</v>
      </c>
      <c r="AD64" s="12">
        <v>1</v>
      </c>
      <c r="AE64" s="13">
        <v>1</v>
      </c>
      <c r="AF64" s="12">
        <v>3</v>
      </c>
      <c r="AG64" s="12"/>
      <c r="AH64" s="12">
        <v>1</v>
      </c>
      <c r="AI64" s="12"/>
      <c r="AJ64" s="12">
        <v>2</v>
      </c>
      <c r="AK64" s="12">
        <v>3</v>
      </c>
      <c r="AL64" s="12">
        <v>8</v>
      </c>
      <c r="AM64" s="12">
        <v>10</v>
      </c>
      <c r="AN64" s="12">
        <v>1</v>
      </c>
      <c r="AO64" s="12">
        <v>5</v>
      </c>
      <c r="AP64" s="12">
        <v>4</v>
      </c>
      <c r="AQ64" s="12">
        <v>6</v>
      </c>
      <c r="AR64" s="12">
        <v>5</v>
      </c>
      <c r="AS64" s="12">
        <v>7</v>
      </c>
      <c r="AT64" s="12">
        <v>4</v>
      </c>
      <c r="AU64" s="12">
        <v>8</v>
      </c>
      <c r="AV64" s="12">
        <v>3</v>
      </c>
      <c r="AW64" s="12">
        <v>8</v>
      </c>
      <c r="AX64" s="12">
        <v>6</v>
      </c>
      <c r="AY64" s="12">
        <v>4</v>
      </c>
      <c r="AZ64" s="12">
        <v>3</v>
      </c>
      <c r="BA64" s="12">
        <v>3</v>
      </c>
      <c r="BB64" s="12">
        <v>5</v>
      </c>
      <c r="BC64" s="12">
        <v>4</v>
      </c>
      <c r="BD64" s="12">
        <v>4</v>
      </c>
      <c r="BE64" s="12">
        <v>2</v>
      </c>
      <c r="BF64" s="12">
        <v>2</v>
      </c>
      <c r="BG64" s="12">
        <v>1</v>
      </c>
      <c r="BH64" s="12">
        <v>1</v>
      </c>
      <c r="BI64" s="12">
        <v>3</v>
      </c>
      <c r="BJ64" s="12">
        <v>2</v>
      </c>
      <c r="BK64" s="12">
        <v>3</v>
      </c>
      <c r="BL64" s="12">
        <v>3</v>
      </c>
      <c r="BM64" s="12">
        <v>4</v>
      </c>
      <c r="BN64" s="12">
        <v>1</v>
      </c>
      <c r="BO64" s="12">
        <v>8</v>
      </c>
      <c r="BP64" s="12">
        <v>5</v>
      </c>
      <c r="BQ64" s="12">
        <v>10</v>
      </c>
      <c r="BR64" s="12">
        <v>7</v>
      </c>
      <c r="BS64" s="12">
        <v>3</v>
      </c>
      <c r="BT64" s="12">
        <v>3</v>
      </c>
      <c r="BU64" s="12">
        <v>6</v>
      </c>
      <c r="BV64" s="12">
        <v>4</v>
      </c>
      <c r="BW64" s="12">
        <v>5</v>
      </c>
      <c r="BX64" s="12">
        <v>3</v>
      </c>
      <c r="BY64" s="12"/>
      <c r="BZ64" s="12">
        <v>4</v>
      </c>
      <c r="CA64" s="12">
        <v>5</v>
      </c>
      <c r="CB64" s="12"/>
      <c r="CC64" s="12">
        <v>1</v>
      </c>
      <c r="CD64" s="12">
        <v>2</v>
      </c>
      <c r="CE64" s="20">
        <v>1</v>
      </c>
      <c r="CF64" s="21">
        <v>3</v>
      </c>
      <c r="CG64" s="21">
        <v>1</v>
      </c>
      <c r="CH64" s="21">
        <v>4</v>
      </c>
      <c r="CI64" s="21">
        <v>1</v>
      </c>
      <c r="CJ64" s="21"/>
      <c r="CK64" s="22">
        <f t="shared" si="11"/>
        <v>57</v>
      </c>
      <c r="CL64" s="23">
        <f t="shared" si="0"/>
        <v>3.7192982456140351</v>
      </c>
      <c r="CM64" s="16">
        <f t="shared" si="12"/>
        <v>212</v>
      </c>
      <c r="CN64" s="24">
        <f t="shared" si="13"/>
        <v>10</v>
      </c>
      <c r="CO64" s="7">
        <v>2006</v>
      </c>
      <c r="CP64" s="24">
        <f t="shared" si="4"/>
        <v>1</v>
      </c>
      <c r="CQ64" s="25" t="s">
        <v>240</v>
      </c>
      <c r="CR64" s="23"/>
    </row>
    <row r="65" spans="1:97" x14ac:dyDescent="0.3">
      <c r="A65" s="37">
        <v>63</v>
      </c>
      <c r="B65" s="37">
        <v>63</v>
      </c>
      <c r="C65">
        <v>62</v>
      </c>
      <c r="D65">
        <v>65</v>
      </c>
      <c r="E65" s="18">
        <v>170</v>
      </c>
      <c r="F65">
        <v>57</v>
      </c>
      <c r="G65">
        <v>839</v>
      </c>
      <c r="H65">
        <v>681</v>
      </c>
      <c r="I65" t="s">
        <v>256</v>
      </c>
      <c r="J65" t="s">
        <v>257</v>
      </c>
      <c r="L65" t="s">
        <v>251</v>
      </c>
      <c r="M65" t="s">
        <v>255</v>
      </c>
      <c r="O65" s="19"/>
      <c r="P65" s="19"/>
      <c r="Q65" s="13"/>
      <c r="R65" s="13"/>
      <c r="S65" s="13"/>
      <c r="T65" s="13"/>
      <c r="U65" s="13">
        <v>1</v>
      </c>
      <c r="V65" s="13"/>
      <c r="W65" s="13"/>
      <c r="X65" s="13">
        <v>1</v>
      </c>
      <c r="Y65" s="13">
        <v>1</v>
      </c>
      <c r="Z65" s="13"/>
      <c r="AA65" s="13"/>
      <c r="AB65" s="13"/>
      <c r="AC65" s="13"/>
      <c r="AD65" s="12"/>
      <c r="AE65" s="13"/>
      <c r="AF65" s="12"/>
      <c r="AG65" s="12"/>
      <c r="AH65" s="12"/>
      <c r="AI65" s="12"/>
      <c r="AJ65" s="12"/>
      <c r="AK65" s="12"/>
      <c r="AL65" s="12"/>
      <c r="AM65" s="12"/>
      <c r="AN65" s="12"/>
      <c r="AO65" s="12">
        <v>1</v>
      </c>
      <c r="AP65" s="12"/>
      <c r="AQ65" s="12">
        <v>3</v>
      </c>
      <c r="AR65" s="12">
        <v>1</v>
      </c>
      <c r="AS65" s="12">
        <v>4</v>
      </c>
      <c r="AT65" s="12">
        <v>3</v>
      </c>
      <c r="AU65" s="12">
        <v>7</v>
      </c>
      <c r="AV65" s="12">
        <v>6</v>
      </c>
      <c r="AW65" s="12">
        <v>11</v>
      </c>
      <c r="AX65" s="12">
        <v>10</v>
      </c>
      <c r="AY65" s="12">
        <v>13</v>
      </c>
      <c r="AZ65" s="12">
        <v>5</v>
      </c>
      <c r="BA65" s="12">
        <v>11</v>
      </c>
      <c r="BB65" s="12">
        <v>5</v>
      </c>
      <c r="BC65" s="12">
        <v>13</v>
      </c>
      <c r="BD65" s="12">
        <v>7</v>
      </c>
      <c r="BE65" s="12">
        <v>7</v>
      </c>
      <c r="BF65" s="12">
        <v>10</v>
      </c>
      <c r="BG65" s="12">
        <v>10</v>
      </c>
      <c r="BH65" s="12">
        <v>4</v>
      </c>
      <c r="BI65" s="12">
        <v>7</v>
      </c>
      <c r="BJ65" s="12">
        <v>9</v>
      </c>
      <c r="BK65" s="12">
        <v>7</v>
      </c>
      <c r="BL65" s="12">
        <v>2</v>
      </c>
      <c r="BM65" s="12">
        <v>11</v>
      </c>
      <c r="BN65" s="12">
        <v>11</v>
      </c>
      <c r="BO65" s="12">
        <v>8</v>
      </c>
      <c r="BP65" s="12">
        <v>12</v>
      </c>
      <c r="BQ65" s="19">
        <v>14</v>
      </c>
      <c r="BR65" s="28">
        <v>15</v>
      </c>
      <c r="BS65" s="19">
        <v>11</v>
      </c>
      <c r="BT65" s="19">
        <v>5</v>
      </c>
      <c r="BU65" s="19">
        <v>11</v>
      </c>
      <c r="BV65" s="19">
        <v>14</v>
      </c>
      <c r="BW65" s="19">
        <v>5</v>
      </c>
      <c r="BX65" s="19">
        <v>13</v>
      </c>
      <c r="BY65" s="19">
        <v>9</v>
      </c>
      <c r="BZ65" s="19">
        <v>8</v>
      </c>
      <c r="CA65" s="19">
        <v>6</v>
      </c>
      <c r="CB65" s="19">
        <v>4</v>
      </c>
      <c r="CC65" s="19">
        <v>2</v>
      </c>
      <c r="CD65" s="19">
        <v>3</v>
      </c>
      <c r="CE65" s="20">
        <v>3</v>
      </c>
      <c r="CF65" s="21">
        <v>6</v>
      </c>
      <c r="CG65" s="21">
        <v>3</v>
      </c>
      <c r="CH65" s="21">
        <v>7</v>
      </c>
      <c r="CI65" s="21">
        <v>2</v>
      </c>
      <c r="CJ65" s="21"/>
      <c r="CK65" s="22">
        <f t="shared" si="11"/>
        <v>48</v>
      </c>
      <c r="CL65" s="23">
        <f t="shared" si="0"/>
        <v>7.104166666666667</v>
      </c>
      <c r="CM65" s="16">
        <f t="shared" si="12"/>
        <v>341</v>
      </c>
      <c r="CN65" s="24">
        <f t="shared" si="13"/>
        <v>15</v>
      </c>
      <c r="CO65" s="7">
        <v>2007</v>
      </c>
      <c r="CP65" s="24">
        <f t="shared" si="4"/>
        <v>1</v>
      </c>
      <c r="CQ65" s="25" t="s">
        <v>258</v>
      </c>
      <c r="CR65" s="23"/>
    </row>
    <row r="66" spans="1:97" x14ac:dyDescent="0.3">
      <c r="A66" s="37">
        <v>64</v>
      </c>
      <c r="B66" s="37">
        <v>64</v>
      </c>
      <c r="C66">
        <v>63</v>
      </c>
      <c r="D66">
        <v>66</v>
      </c>
      <c r="E66" s="18">
        <v>171</v>
      </c>
      <c r="F66">
        <v>58</v>
      </c>
      <c r="G66">
        <v>854</v>
      </c>
      <c r="H66">
        <v>696</v>
      </c>
      <c r="I66" t="s">
        <v>259</v>
      </c>
      <c r="J66" t="s">
        <v>260</v>
      </c>
      <c r="L66" t="s">
        <v>251</v>
      </c>
      <c r="M66" t="s">
        <v>255</v>
      </c>
      <c r="O66" s="19"/>
      <c r="P66" s="19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>
        <v>1</v>
      </c>
      <c r="AC66" s="13"/>
      <c r="AD66" s="12"/>
      <c r="AE66" s="13"/>
      <c r="AF66" s="12"/>
      <c r="AG66" s="12"/>
      <c r="AH66" s="12"/>
      <c r="AI66" s="12"/>
      <c r="AJ66" s="12">
        <v>1</v>
      </c>
      <c r="AK66" s="12"/>
      <c r="AL66" s="12"/>
      <c r="AM66" s="12">
        <v>1</v>
      </c>
      <c r="AN66" s="12"/>
      <c r="AO66" s="12">
        <v>1</v>
      </c>
      <c r="AP66" s="12"/>
      <c r="AQ66" s="12">
        <v>3</v>
      </c>
      <c r="AR66" s="12">
        <v>1</v>
      </c>
      <c r="AS66" s="12"/>
      <c r="AT66" s="12"/>
      <c r="AU66" s="12"/>
      <c r="AV66" s="12"/>
      <c r="AW66" s="12">
        <v>1</v>
      </c>
      <c r="AX66" s="12">
        <v>1</v>
      </c>
      <c r="AY66" s="12">
        <v>1</v>
      </c>
      <c r="AZ66" s="12">
        <v>1</v>
      </c>
      <c r="BA66" s="12">
        <v>1</v>
      </c>
      <c r="BB66" s="12"/>
      <c r="BC66" s="12">
        <v>1</v>
      </c>
      <c r="BD66" s="12"/>
      <c r="BE66" s="12"/>
      <c r="BF66" s="12">
        <v>3</v>
      </c>
      <c r="BG66" s="12"/>
      <c r="BH66" s="12"/>
      <c r="BI66" s="12"/>
      <c r="BJ66" s="12">
        <v>2</v>
      </c>
      <c r="BK66" s="12"/>
      <c r="BL66" s="12">
        <v>1</v>
      </c>
      <c r="BM66" s="12"/>
      <c r="BN66" s="12"/>
      <c r="BO66" s="12"/>
      <c r="BP66" s="12">
        <v>1</v>
      </c>
      <c r="BQ66" s="12">
        <v>3</v>
      </c>
      <c r="BR66" s="12">
        <v>1</v>
      </c>
      <c r="BS66" s="12"/>
      <c r="BT66" s="12">
        <v>1</v>
      </c>
      <c r="BU66" s="12"/>
      <c r="BV66" s="12">
        <v>1</v>
      </c>
      <c r="BW66" s="12">
        <v>1</v>
      </c>
      <c r="BX66" s="12">
        <v>2</v>
      </c>
      <c r="BY66" s="12">
        <v>2</v>
      </c>
      <c r="BZ66" s="12">
        <v>1</v>
      </c>
      <c r="CA66" s="12">
        <v>2</v>
      </c>
      <c r="CB66" s="12"/>
      <c r="CC66" s="19">
        <v>3</v>
      </c>
      <c r="CD66" s="19">
        <v>2</v>
      </c>
      <c r="CE66" s="20">
        <v>5</v>
      </c>
      <c r="CF66" s="21">
        <v>1</v>
      </c>
      <c r="CG66" s="21">
        <v>4</v>
      </c>
      <c r="CH66" s="42">
        <v>6</v>
      </c>
      <c r="CI66" s="39">
        <v>1</v>
      </c>
      <c r="CJ66" s="21"/>
      <c r="CK66" s="22">
        <f t="shared" si="11"/>
        <v>32</v>
      </c>
      <c r="CL66" s="23">
        <f t="shared" si="0"/>
        <v>1.78125</v>
      </c>
      <c r="CM66" s="16">
        <f t="shared" si="12"/>
        <v>57</v>
      </c>
      <c r="CN66" s="24">
        <f t="shared" si="13"/>
        <v>6</v>
      </c>
      <c r="CO66" s="25" t="s">
        <v>180</v>
      </c>
      <c r="CP66" s="24">
        <f t="shared" si="4"/>
        <v>1</v>
      </c>
      <c r="CQ66" s="34" t="s">
        <v>64</v>
      </c>
      <c r="CR66" s="23"/>
    </row>
    <row r="67" spans="1:97" x14ac:dyDescent="0.3">
      <c r="A67" s="37">
        <v>65</v>
      </c>
      <c r="B67" s="37">
        <v>65</v>
      </c>
      <c r="C67">
        <v>64</v>
      </c>
      <c r="D67">
        <v>67</v>
      </c>
      <c r="E67" s="18">
        <v>173</v>
      </c>
      <c r="F67">
        <v>59</v>
      </c>
      <c r="G67">
        <v>859</v>
      </c>
      <c r="H67">
        <v>701</v>
      </c>
      <c r="I67" t="s">
        <v>261</v>
      </c>
      <c r="J67" t="s">
        <v>262</v>
      </c>
      <c r="L67" t="s">
        <v>251</v>
      </c>
      <c r="M67" t="s">
        <v>255</v>
      </c>
      <c r="O67" s="19"/>
      <c r="P67" s="19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2"/>
      <c r="AE67" s="13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28">
        <v>2</v>
      </c>
      <c r="BT67" s="28"/>
      <c r="BU67" s="19"/>
      <c r="BV67" s="19"/>
      <c r="BW67" s="19"/>
      <c r="BX67" s="19"/>
      <c r="BY67" s="19"/>
      <c r="BZ67" s="19"/>
      <c r="CA67" s="19"/>
      <c r="CB67" s="19"/>
      <c r="CC67" s="19">
        <v>0</v>
      </c>
      <c r="CD67" s="19">
        <v>0</v>
      </c>
      <c r="CE67" s="20"/>
      <c r="CF67" s="21">
        <v>0</v>
      </c>
      <c r="CG67" s="21">
        <v>0</v>
      </c>
      <c r="CH67" s="21">
        <v>0</v>
      </c>
      <c r="CI67" s="21">
        <v>0</v>
      </c>
      <c r="CJ67" s="21"/>
      <c r="CK67" s="22">
        <f t="shared" si="11"/>
        <v>1</v>
      </c>
      <c r="CL67" s="23">
        <f t="shared" ref="CL67:CL130" si="14">CM67/CK67</f>
        <v>2</v>
      </c>
      <c r="CM67" s="16">
        <f t="shared" si="12"/>
        <v>2</v>
      </c>
      <c r="CN67" s="24">
        <f t="shared" si="13"/>
        <v>2</v>
      </c>
      <c r="CO67" s="7">
        <v>2008</v>
      </c>
      <c r="CP67" s="24">
        <f t="shared" si="4"/>
        <v>2</v>
      </c>
      <c r="CQ67" s="8" t="s">
        <v>203</v>
      </c>
      <c r="CR67" s="23"/>
    </row>
    <row r="68" spans="1:97" x14ac:dyDescent="0.3">
      <c r="A68" s="37">
        <v>66</v>
      </c>
      <c r="B68" s="37">
        <v>66</v>
      </c>
      <c r="E68" s="18"/>
      <c r="J68" s="37" t="s">
        <v>263</v>
      </c>
      <c r="O68" s="19"/>
      <c r="P68" s="19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2"/>
      <c r="AE68" s="13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28"/>
      <c r="BT68" s="28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20"/>
      <c r="CF68" s="21"/>
      <c r="CG68" s="21"/>
      <c r="CH68" s="42">
        <v>2</v>
      </c>
      <c r="CI68" s="39">
        <v>0</v>
      </c>
      <c r="CJ68" s="21"/>
      <c r="CK68" s="22">
        <f t="shared" si="11"/>
        <v>1</v>
      </c>
      <c r="CL68" s="23">
        <f t="shared" si="14"/>
        <v>2</v>
      </c>
      <c r="CM68" s="16">
        <f t="shared" si="12"/>
        <v>2</v>
      </c>
      <c r="CN68" s="24">
        <f t="shared" si="13"/>
        <v>2</v>
      </c>
      <c r="CO68" s="25" t="s">
        <v>180</v>
      </c>
      <c r="CP68" s="24">
        <f t="shared" ref="CP68:CP74" si="15">SMALL(W68:CI68,COUNTIF(W68:CI68,0)+1)</f>
        <v>2</v>
      </c>
      <c r="CQ68" s="34" t="s">
        <v>180</v>
      </c>
      <c r="CR68" s="52"/>
    </row>
    <row r="69" spans="1:97" x14ac:dyDescent="0.3">
      <c r="A69" s="37">
        <v>67</v>
      </c>
      <c r="B69" s="37">
        <v>67</v>
      </c>
      <c r="C69">
        <v>65</v>
      </c>
      <c r="D69">
        <v>69</v>
      </c>
      <c r="E69" s="18">
        <v>175</v>
      </c>
      <c r="F69">
        <v>60</v>
      </c>
      <c r="G69">
        <v>901</v>
      </c>
      <c r="H69">
        <v>912</v>
      </c>
      <c r="I69" t="s">
        <v>264</v>
      </c>
      <c r="J69" t="s">
        <v>265</v>
      </c>
      <c r="L69" t="s">
        <v>266</v>
      </c>
      <c r="M69" t="s">
        <v>267</v>
      </c>
      <c r="N69" t="s">
        <v>268</v>
      </c>
      <c r="O69" s="19"/>
      <c r="P69" s="19">
        <v>1</v>
      </c>
      <c r="Q69" s="13"/>
      <c r="R69" s="13"/>
      <c r="S69" s="13">
        <v>1</v>
      </c>
      <c r="T69" s="13">
        <v>2</v>
      </c>
      <c r="U69" s="13">
        <v>3</v>
      </c>
      <c r="V69" s="13">
        <v>1</v>
      </c>
      <c r="W69" s="13">
        <v>1</v>
      </c>
      <c r="X69" s="13">
        <v>3</v>
      </c>
      <c r="Y69" s="13">
        <v>8</v>
      </c>
      <c r="Z69" s="13">
        <v>5</v>
      </c>
      <c r="AA69" s="13">
        <v>3</v>
      </c>
      <c r="AB69" s="13">
        <v>5</v>
      </c>
      <c r="AC69" s="13">
        <v>10</v>
      </c>
      <c r="AD69" s="12">
        <v>5</v>
      </c>
      <c r="AE69" s="13">
        <v>2</v>
      </c>
      <c r="AF69" s="12">
        <v>6</v>
      </c>
      <c r="AG69" s="12">
        <v>3</v>
      </c>
      <c r="AH69" s="12">
        <v>4</v>
      </c>
      <c r="AI69" s="12">
        <v>7</v>
      </c>
      <c r="AJ69" s="12">
        <v>11</v>
      </c>
      <c r="AK69" s="12">
        <v>14</v>
      </c>
      <c r="AL69" s="12">
        <v>25</v>
      </c>
      <c r="AM69" s="12">
        <v>15</v>
      </c>
      <c r="AN69" s="12">
        <v>22</v>
      </c>
      <c r="AO69" s="12">
        <v>22</v>
      </c>
      <c r="AP69" s="12">
        <v>20</v>
      </c>
      <c r="AQ69" s="12">
        <v>20</v>
      </c>
      <c r="AR69" s="12">
        <v>9</v>
      </c>
      <c r="AS69" s="12">
        <v>28</v>
      </c>
      <c r="AT69" s="12">
        <v>24</v>
      </c>
      <c r="AU69" s="12">
        <v>15</v>
      </c>
      <c r="AV69" s="12">
        <v>28</v>
      </c>
      <c r="AW69" s="12">
        <v>41</v>
      </c>
      <c r="AX69" s="12">
        <v>44</v>
      </c>
      <c r="AY69" s="12">
        <v>29</v>
      </c>
      <c r="AZ69" s="12">
        <v>16</v>
      </c>
      <c r="BA69" s="12">
        <v>20</v>
      </c>
      <c r="BB69" s="12">
        <v>26</v>
      </c>
      <c r="BC69" s="12">
        <v>29</v>
      </c>
      <c r="BD69" s="12">
        <v>18</v>
      </c>
      <c r="BE69" s="12">
        <v>18</v>
      </c>
      <c r="BF69" s="12">
        <v>29</v>
      </c>
      <c r="BG69" s="12">
        <v>8</v>
      </c>
      <c r="BH69" s="12">
        <v>26</v>
      </c>
      <c r="BI69" s="12">
        <v>30</v>
      </c>
      <c r="BJ69" s="12">
        <v>34</v>
      </c>
      <c r="BK69" s="12">
        <v>18</v>
      </c>
      <c r="BL69" s="12">
        <v>21</v>
      </c>
      <c r="BM69" s="12">
        <v>20</v>
      </c>
      <c r="BN69" s="12">
        <v>18</v>
      </c>
      <c r="BO69" s="12">
        <v>17</v>
      </c>
      <c r="BP69" s="12">
        <v>22</v>
      </c>
      <c r="BQ69" s="12">
        <v>21</v>
      </c>
      <c r="BR69" s="12">
        <v>17</v>
      </c>
      <c r="BS69" s="12">
        <v>19</v>
      </c>
      <c r="BT69" s="12">
        <v>2</v>
      </c>
      <c r="BU69" s="12">
        <v>27</v>
      </c>
      <c r="BV69" s="12">
        <v>23</v>
      </c>
      <c r="BW69" s="12">
        <v>23</v>
      </c>
      <c r="BX69" s="12">
        <v>14</v>
      </c>
      <c r="BY69" s="12">
        <v>13</v>
      </c>
      <c r="BZ69" s="12">
        <v>20</v>
      </c>
      <c r="CA69" s="12">
        <v>17</v>
      </c>
      <c r="CB69" s="12">
        <v>10</v>
      </c>
      <c r="CC69" s="12">
        <v>5</v>
      </c>
      <c r="CD69" s="12">
        <v>5</v>
      </c>
      <c r="CE69" s="20">
        <v>9</v>
      </c>
      <c r="CF69" s="21">
        <v>7</v>
      </c>
      <c r="CG69" s="21">
        <v>9</v>
      </c>
      <c r="CH69" s="21">
        <v>16</v>
      </c>
      <c r="CI69" s="21">
        <v>11</v>
      </c>
      <c r="CJ69" s="21"/>
      <c r="CK69" s="22">
        <f t="shared" si="11"/>
        <v>65</v>
      </c>
      <c r="CL69" s="23">
        <f t="shared" si="14"/>
        <v>16.415384615384614</v>
      </c>
      <c r="CM69" s="16">
        <f t="shared" si="12"/>
        <v>1067</v>
      </c>
      <c r="CN69" s="24">
        <f t="shared" si="13"/>
        <v>44</v>
      </c>
      <c r="CO69" s="7">
        <v>1987</v>
      </c>
      <c r="CP69" s="24">
        <f t="shared" si="15"/>
        <v>1</v>
      </c>
      <c r="CQ69" s="7" t="s">
        <v>67</v>
      </c>
      <c r="CR69" s="23"/>
    </row>
    <row r="70" spans="1:97" x14ac:dyDescent="0.3">
      <c r="A70" s="37">
        <v>68</v>
      </c>
      <c r="B70" s="37">
        <v>68</v>
      </c>
      <c r="C70">
        <v>68</v>
      </c>
      <c r="D70">
        <v>72</v>
      </c>
      <c r="E70" s="35">
        <v>176</v>
      </c>
      <c r="F70">
        <v>63</v>
      </c>
      <c r="G70">
        <v>948</v>
      </c>
      <c r="H70">
        <v>956</v>
      </c>
      <c r="I70" t="s">
        <v>269</v>
      </c>
      <c r="J70" t="s">
        <v>270</v>
      </c>
      <c r="L70" t="s">
        <v>271</v>
      </c>
      <c r="M70" t="s">
        <v>272</v>
      </c>
      <c r="N70" t="s">
        <v>273</v>
      </c>
      <c r="O70" s="19"/>
      <c r="P70" s="19"/>
      <c r="Q70" s="13"/>
      <c r="R70" s="13"/>
      <c r="S70" s="13"/>
      <c r="T70" s="13">
        <v>1</v>
      </c>
      <c r="U70" s="13"/>
      <c r="V70" s="13"/>
      <c r="W70" s="13"/>
      <c r="X70" s="13">
        <v>2</v>
      </c>
      <c r="Y70" s="13">
        <v>1</v>
      </c>
      <c r="Z70" s="13">
        <v>2</v>
      </c>
      <c r="AA70" s="13">
        <v>2</v>
      </c>
      <c r="AB70" s="13"/>
      <c r="AC70" s="13"/>
      <c r="AD70" s="12">
        <v>7</v>
      </c>
      <c r="AE70" s="13"/>
      <c r="AF70" s="12">
        <v>1</v>
      </c>
      <c r="AG70" s="12">
        <v>2</v>
      </c>
      <c r="AH70" s="12">
        <v>2</v>
      </c>
      <c r="AI70" s="12"/>
      <c r="AJ70" s="12">
        <v>4</v>
      </c>
      <c r="AK70" s="12">
        <v>2</v>
      </c>
      <c r="AL70" s="12">
        <v>2</v>
      </c>
      <c r="AM70" s="12">
        <v>2</v>
      </c>
      <c r="AN70" s="12"/>
      <c r="AO70" s="12">
        <v>1</v>
      </c>
      <c r="AP70" s="12">
        <v>2</v>
      </c>
      <c r="AQ70" s="12">
        <v>1</v>
      </c>
      <c r="AR70" s="12">
        <v>8</v>
      </c>
      <c r="AS70" s="12">
        <v>3</v>
      </c>
      <c r="AT70" s="12">
        <v>4</v>
      </c>
      <c r="AU70" s="12">
        <v>6</v>
      </c>
      <c r="AV70" s="12">
        <v>8</v>
      </c>
      <c r="AW70" s="12">
        <v>2</v>
      </c>
      <c r="AX70" s="12">
        <v>3</v>
      </c>
      <c r="AY70" s="12">
        <v>3</v>
      </c>
      <c r="AZ70" s="12">
        <v>5</v>
      </c>
      <c r="BA70" s="12">
        <v>1</v>
      </c>
      <c r="BB70" s="12">
        <v>6</v>
      </c>
      <c r="BC70" s="12"/>
      <c r="BD70" s="12">
        <v>1</v>
      </c>
      <c r="BE70" s="12">
        <v>2</v>
      </c>
      <c r="BF70" s="12">
        <v>2</v>
      </c>
      <c r="BG70" s="12">
        <v>2</v>
      </c>
      <c r="BH70" s="12">
        <v>2</v>
      </c>
      <c r="BI70" s="12">
        <v>7</v>
      </c>
      <c r="BJ70" s="12">
        <v>4</v>
      </c>
      <c r="BK70" s="12">
        <v>2</v>
      </c>
      <c r="BL70" s="12">
        <v>4</v>
      </c>
      <c r="BM70" s="12">
        <v>4</v>
      </c>
      <c r="BN70" s="12">
        <v>5</v>
      </c>
      <c r="BO70" s="12">
        <v>1</v>
      </c>
      <c r="BP70" s="12">
        <v>9</v>
      </c>
      <c r="BQ70" s="28">
        <v>24</v>
      </c>
      <c r="BR70" s="19">
        <v>9</v>
      </c>
      <c r="BS70" s="19">
        <v>10</v>
      </c>
      <c r="BT70" s="19"/>
      <c r="BU70" s="19">
        <v>11</v>
      </c>
      <c r="BV70" s="19">
        <v>5</v>
      </c>
      <c r="BW70" s="19">
        <v>10</v>
      </c>
      <c r="BX70" s="19">
        <v>2</v>
      </c>
      <c r="BY70" s="19">
        <v>10</v>
      </c>
      <c r="BZ70" s="19">
        <v>8</v>
      </c>
      <c r="CA70" s="19">
        <v>6</v>
      </c>
      <c r="CB70" s="19">
        <v>9</v>
      </c>
      <c r="CC70" s="19">
        <v>5</v>
      </c>
      <c r="CD70" s="19">
        <v>10</v>
      </c>
      <c r="CE70" s="36">
        <v>25</v>
      </c>
      <c r="CF70" s="21">
        <v>28</v>
      </c>
      <c r="CG70" s="21">
        <v>21</v>
      </c>
      <c r="CH70" s="21">
        <v>26</v>
      </c>
      <c r="CI70" s="21">
        <v>24</v>
      </c>
      <c r="CJ70" s="21"/>
      <c r="CK70" s="22">
        <f t="shared" si="11"/>
        <v>57</v>
      </c>
      <c r="CL70" s="23">
        <f t="shared" si="14"/>
        <v>6.4912280701754383</v>
      </c>
      <c r="CM70" s="16">
        <f t="shared" si="12"/>
        <v>370</v>
      </c>
      <c r="CN70" s="24">
        <f t="shared" si="13"/>
        <v>28</v>
      </c>
      <c r="CO70" s="25" t="s">
        <v>258</v>
      </c>
      <c r="CP70" s="24">
        <f t="shared" si="15"/>
        <v>1</v>
      </c>
      <c r="CQ70" s="25" t="s">
        <v>71</v>
      </c>
      <c r="CR70" s="23"/>
    </row>
    <row r="71" spans="1:97" x14ac:dyDescent="0.3">
      <c r="A71" s="37">
        <v>69</v>
      </c>
      <c r="B71" s="37">
        <v>69</v>
      </c>
      <c r="C71">
        <v>66</v>
      </c>
      <c r="D71">
        <v>70</v>
      </c>
      <c r="E71" s="18">
        <v>177</v>
      </c>
      <c r="F71">
        <v>61</v>
      </c>
      <c r="G71">
        <v>932</v>
      </c>
      <c r="H71">
        <v>940</v>
      </c>
      <c r="I71" t="s">
        <v>274</v>
      </c>
      <c r="J71" t="s">
        <v>275</v>
      </c>
      <c r="L71" t="s">
        <v>271</v>
      </c>
      <c r="M71" t="s">
        <v>272</v>
      </c>
      <c r="N71" t="s">
        <v>273</v>
      </c>
      <c r="O71" s="19"/>
      <c r="P71" s="19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2">
        <v>7</v>
      </c>
      <c r="AE71" s="13"/>
      <c r="AF71" s="12">
        <v>1</v>
      </c>
      <c r="AG71" s="12">
        <v>10</v>
      </c>
      <c r="AH71" s="12">
        <v>2</v>
      </c>
      <c r="AI71" s="12">
        <v>5</v>
      </c>
      <c r="AJ71" s="12">
        <v>2</v>
      </c>
      <c r="AK71" s="12">
        <v>10</v>
      </c>
      <c r="AL71" s="12">
        <v>6</v>
      </c>
      <c r="AM71" s="12">
        <v>1</v>
      </c>
      <c r="AN71" s="12">
        <v>5</v>
      </c>
      <c r="AO71" s="12">
        <v>2</v>
      </c>
      <c r="AP71" s="12">
        <v>2</v>
      </c>
      <c r="AQ71" s="12">
        <v>5</v>
      </c>
      <c r="AR71" s="12">
        <v>1</v>
      </c>
      <c r="AS71" s="12">
        <v>4</v>
      </c>
      <c r="AT71" s="12">
        <v>10</v>
      </c>
      <c r="AU71" s="12">
        <v>6</v>
      </c>
      <c r="AV71" s="12">
        <v>1</v>
      </c>
      <c r="AW71" s="12">
        <v>2</v>
      </c>
      <c r="AX71" s="12"/>
      <c r="AY71" s="12">
        <v>1</v>
      </c>
      <c r="AZ71" s="12"/>
      <c r="BA71" s="12">
        <v>2</v>
      </c>
      <c r="BB71" s="12">
        <v>1</v>
      </c>
      <c r="BC71" s="12">
        <v>2</v>
      </c>
      <c r="BD71" s="12">
        <v>10</v>
      </c>
      <c r="BE71" s="12"/>
      <c r="BF71" s="12">
        <v>2</v>
      </c>
      <c r="BG71" s="12">
        <v>2</v>
      </c>
      <c r="BH71" s="12">
        <v>6</v>
      </c>
      <c r="BI71" s="12">
        <v>1</v>
      </c>
      <c r="BJ71" s="12">
        <v>1</v>
      </c>
      <c r="BK71" s="12"/>
      <c r="BL71" s="12">
        <v>2</v>
      </c>
      <c r="BM71" s="12">
        <v>7</v>
      </c>
      <c r="BN71" s="12">
        <v>7</v>
      </c>
      <c r="BO71" s="12">
        <v>4</v>
      </c>
      <c r="BP71" s="12">
        <v>14</v>
      </c>
      <c r="BQ71" s="12">
        <v>1</v>
      </c>
      <c r="BR71" s="12">
        <v>7</v>
      </c>
      <c r="BS71" s="12">
        <v>3</v>
      </c>
      <c r="BT71" s="12">
        <v>2</v>
      </c>
      <c r="BU71" s="12">
        <v>2</v>
      </c>
      <c r="BV71" s="12"/>
      <c r="BW71" s="12">
        <v>2</v>
      </c>
      <c r="BX71" s="12">
        <v>2</v>
      </c>
      <c r="BY71" s="12">
        <v>4</v>
      </c>
      <c r="BZ71" s="12"/>
      <c r="CA71" s="12"/>
      <c r="CB71" s="12">
        <v>5</v>
      </c>
      <c r="CC71" s="12">
        <v>0</v>
      </c>
      <c r="CD71" s="12">
        <v>0</v>
      </c>
      <c r="CE71" s="20">
        <v>1</v>
      </c>
      <c r="CF71" s="21">
        <v>0</v>
      </c>
      <c r="CG71" s="21">
        <v>0</v>
      </c>
      <c r="CH71" s="21">
        <v>7</v>
      </c>
      <c r="CI71" s="21">
        <v>0</v>
      </c>
      <c r="CJ71" s="21"/>
      <c r="CK71" s="22">
        <f t="shared" si="11"/>
        <v>45</v>
      </c>
      <c r="CL71" s="23">
        <f t="shared" si="14"/>
        <v>4</v>
      </c>
      <c r="CM71" s="16">
        <f t="shared" si="12"/>
        <v>180</v>
      </c>
      <c r="CN71" s="24">
        <f t="shared" si="13"/>
        <v>14</v>
      </c>
      <c r="CO71" s="7">
        <v>2005</v>
      </c>
      <c r="CP71" s="24">
        <f t="shared" si="15"/>
        <v>1</v>
      </c>
      <c r="CQ71" s="25" t="s">
        <v>163</v>
      </c>
      <c r="CR71" s="23"/>
    </row>
    <row r="72" spans="1:97" x14ac:dyDescent="0.3">
      <c r="A72" s="37">
        <v>70</v>
      </c>
      <c r="B72" s="37">
        <v>70</v>
      </c>
      <c r="C72">
        <v>67</v>
      </c>
      <c r="D72">
        <v>71</v>
      </c>
      <c r="E72" s="35">
        <v>178</v>
      </c>
      <c r="F72">
        <v>62</v>
      </c>
      <c r="G72">
        <v>945</v>
      </c>
      <c r="H72">
        <v>953</v>
      </c>
      <c r="I72" t="s">
        <v>276</v>
      </c>
      <c r="J72" t="s">
        <v>277</v>
      </c>
      <c r="L72" t="s">
        <v>271</v>
      </c>
      <c r="M72" t="s">
        <v>272</v>
      </c>
      <c r="N72" t="s">
        <v>273</v>
      </c>
      <c r="O72" s="19"/>
      <c r="P72" s="19"/>
      <c r="Q72" s="13"/>
      <c r="R72" s="13"/>
      <c r="S72" s="13"/>
      <c r="T72" s="13"/>
      <c r="U72" s="13"/>
      <c r="V72" s="13"/>
      <c r="W72" s="13"/>
      <c r="X72" s="13">
        <v>1</v>
      </c>
      <c r="Y72" s="13">
        <v>1</v>
      </c>
      <c r="Z72" s="13">
        <v>3</v>
      </c>
      <c r="AA72" s="13"/>
      <c r="AB72" s="13">
        <v>3</v>
      </c>
      <c r="AC72" s="13">
        <v>5</v>
      </c>
      <c r="AD72" s="12">
        <v>3</v>
      </c>
      <c r="AE72" s="13">
        <v>6</v>
      </c>
      <c r="AF72" s="12">
        <v>7</v>
      </c>
      <c r="AG72" s="12">
        <v>6</v>
      </c>
      <c r="AH72" s="12">
        <v>14</v>
      </c>
      <c r="AI72" s="12">
        <v>8</v>
      </c>
      <c r="AJ72" s="12">
        <v>14</v>
      </c>
      <c r="AK72" s="12">
        <v>13</v>
      </c>
      <c r="AL72" s="12">
        <v>13</v>
      </c>
      <c r="AM72" s="12">
        <v>22</v>
      </c>
      <c r="AN72" s="12">
        <v>24</v>
      </c>
      <c r="AO72" s="12">
        <v>18</v>
      </c>
      <c r="AP72" s="12">
        <v>29</v>
      </c>
      <c r="AQ72" s="12">
        <v>50</v>
      </c>
      <c r="AR72" s="12">
        <v>30</v>
      </c>
      <c r="AS72" s="12">
        <v>32</v>
      </c>
      <c r="AT72" s="12">
        <v>43</v>
      </c>
      <c r="AU72" s="12">
        <v>36</v>
      </c>
      <c r="AV72" s="12">
        <v>36</v>
      </c>
      <c r="AW72" s="12">
        <v>50</v>
      </c>
      <c r="AX72" s="12">
        <v>35</v>
      </c>
      <c r="AY72" s="12">
        <v>53</v>
      </c>
      <c r="AZ72" s="12">
        <v>46</v>
      </c>
      <c r="BA72" s="12">
        <v>27</v>
      </c>
      <c r="BB72" s="12">
        <v>41</v>
      </c>
      <c r="BC72" s="12">
        <v>67</v>
      </c>
      <c r="BD72" s="12">
        <v>58</v>
      </c>
      <c r="BE72" s="12">
        <v>57</v>
      </c>
      <c r="BF72" s="12">
        <v>83</v>
      </c>
      <c r="BG72" s="12">
        <v>57</v>
      </c>
      <c r="BH72" s="12">
        <v>46</v>
      </c>
      <c r="BI72" s="12">
        <v>67</v>
      </c>
      <c r="BJ72" s="12">
        <v>70</v>
      </c>
      <c r="BK72" s="12">
        <v>51</v>
      </c>
      <c r="BL72" s="12">
        <v>60</v>
      </c>
      <c r="BM72" s="12">
        <v>88</v>
      </c>
      <c r="BN72" s="12">
        <v>98</v>
      </c>
      <c r="BO72" s="12">
        <v>93</v>
      </c>
      <c r="BP72" s="12">
        <v>69</v>
      </c>
      <c r="BQ72" s="19">
        <v>127</v>
      </c>
      <c r="BR72" s="19">
        <v>125</v>
      </c>
      <c r="BS72" s="19">
        <v>121</v>
      </c>
      <c r="BT72" s="19">
        <v>36</v>
      </c>
      <c r="BU72" s="19">
        <v>115</v>
      </c>
      <c r="BV72" s="19">
        <v>93</v>
      </c>
      <c r="BW72" s="19">
        <v>132</v>
      </c>
      <c r="BX72" s="19">
        <v>81</v>
      </c>
      <c r="BY72" s="28">
        <v>184</v>
      </c>
      <c r="BZ72" s="19">
        <v>122</v>
      </c>
      <c r="CA72" s="19">
        <v>129</v>
      </c>
      <c r="CB72" s="19">
        <v>109</v>
      </c>
      <c r="CC72" s="19">
        <v>76</v>
      </c>
      <c r="CD72" s="19">
        <v>101</v>
      </c>
      <c r="CE72" s="20">
        <v>120</v>
      </c>
      <c r="CF72" s="21">
        <v>131</v>
      </c>
      <c r="CG72" s="42">
        <v>190</v>
      </c>
      <c r="CH72" s="39">
        <v>171</v>
      </c>
      <c r="CI72" s="39">
        <v>129</v>
      </c>
      <c r="CJ72" s="21"/>
      <c r="CK72" s="22">
        <f t="shared" si="11"/>
        <v>63</v>
      </c>
      <c r="CL72" s="23">
        <f t="shared" si="14"/>
        <v>62.301587301587304</v>
      </c>
      <c r="CM72" s="16">
        <f t="shared" si="12"/>
        <v>3925</v>
      </c>
      <c r="CN72" s="24">
        <f t="shared" si="13"/>
        <v>190</v>
      </c>
      <c r="CO72" s="25" t="s">
        <v>278</v>
      </c>
      <c r="CP72" s="24">
        <f t="shared" si="15"/>
        <v>1</v>
      </c>
      <c r="CQ72" s="25" t="s">
        <v>279</v>
      </c>
      <c r="CR72" s="23"/>
    </row>
    <row r="73" spans="1:97" x14ac:dyDescent="0.3">
      <c r="A73" s="43"/>
      <c r="B73" s="37">
        <v>71</v>
      </c>
      <c r="C73" s="29">
        <v>71</v>
      </c>
      <c r="D73" s="29">
        <v>75</v>
      </c>
      <c r="E73" s="35">
        <v>179</v>
      </c>
      <c r="G73">
        <v>963</v>
      </c>
      <c r="H73">
        <v>970</v>
      </c>
      <c r="I73" t="s">
        <v>280</v>
      </c>
      <c r="J73" s="41" t="s">
        <v>281</v>
      </c>
      <c r="K73" t="s">
        <v>282</v>
      </c>
      <c r="L73" t="s">
        <v>271</v>
      </c>
      <c r="M73" t="s">
        <v>283</v>
      </c>
      <c r="O73" s="53"/>
      <c r="P73" s="19"/>
      <c r="Q73" s="13"/>
      <c r="R73" s="13"/>
      <c r="S73" s="13"/>
      <c r="T73" s="13"/>
      <c r="U73" s="13"/>
      <c r="V73" s="13"/>
      <c r="W73" s="13"/>
      <c r="X73" s="13">
        <v>1</v>
      </c>
      <c r="Y73" s="13"/>
      <c r="Z73" s="13"/>
      <c r="AA73" s="13"/>
      <c r="AB73" s="13"/>
      <c r="AC73" s="13"/>
      <c r="AD73" s="12"/>
      <c r="AE73" s="13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>
        <v>0</v>
      </c>
      <c r="CD73" s="12">
        <v>0</v>
      </c>
      <c r="CE73" s="20"/>
      <c r="CF73" s="21">
        <v>0</v>
      </c>
      <c r="CG73" s="21"/>
      <c r="CH73" s="21"/>
      <c r="CI73" s="21"/>
      <c r="CJ73" s="21"/>
      <c r="CK73" s="22">
        <f t="shared" si="11"/>
        <v>1</v>
      </c>
      <c r="CL73" s="23">
        <f t="shared" si="14"/>
        <v>1</v>
      </c>
      <c r="CM73" s="16">
        <f t="shared" si="12"/>
        <v>1</v>
      </c>
      <c r="CN73" s="24">
        <f t="shared" si="13"/>
        <v>1</v>
      </c>
      <c r="CO73" s="7">
        <v>1961</v>
      </c>
      <c r="CP73" s="24">
        <f t="shared" si="15"/>
        <v>1</v>
      </c>
      <c r="CQ73" s="8"/>
      <c r="CR73" s="23"/>
      <c r="CS73" s="10" t="s">
        <v>158</v>
      </c>
    </row>
    <row r="74" spans="1:97" x14ac:dyDescent="0.3">
      <c r="A74" s="37">
        <v>72</v>
      </c>
      <c r="B74" s="37">
        <v>72</v>
      </c>
      <c r="C74">
        <v>69</v>
      </c>
      <c r="D74">
        <v>73</v>
      </c>
      <c r="E74" s="35">
        <v>180</v>
      </c>
      <c r="F74">
        <v>64</v>
      </c>
      <c r="G74">
        <v>955</v>
      </c>
      <c r="H74">
        <v>963</v>
      </c>
      <c r="I74" t="s">
        <v>284</v>
      </c>
      <c r="J74" t="s">
        <v>285</v>
      </c>
      <c r="L74" t="s">
        <v>271</v>
      </c>
      <c r="M74" t="s">
        <v>272</v>
      </c>
      <c r="N74" t="s">
        <v>273</v>
      </c>
      <c r="O74" s="19"/>
      <c r="P74" s="19">
        <v>4</v>
      </c>
      <c r="Q74" s="13">
        <v>4</v>
      </c>
      <c r="R74" s="13">
        <v>6</v>
      </c>
      <c r="S74" s="13">
        <v>4</v>
      </c>
      <c r="T74" s="13">
        <v>10</v>
      </c>
      <c r="U74" s="13">
        <v>23</v>
      </c>
      <c r="V74" s="13">
        <v>7</v>
      </c>
      <c r="W74" s="13">
        <v>14</v>
      </c>
      <c r="X74" s="13">
        <v>105</v>
      </c>
      <c r="Y74" s="13">
        <v>73</v>
      </c>
      <c r="Z74" s="13">
        <v>130</v>
      </c>
      <c r="AA74" s="13">
        <v>94</v>
      </c>
      <c r="AB74" s="13">
        <v>100</v>
      </c>
      <c r="AC74" s="13">
        <v>100</v>
      </c>
      <c r="AD74" s="12">
        <v>90</v>
      </c>
      <c r="AE74" s="13">
        <v>99</v>
      </c>
      <c r="AF74" s="12">
        <v>61</v>
      </c>
      <c r="AG74" s="12">
        <v>129</v>
      </c>
      <c r="AH74" s="12">
        <v>149</v>
      </c>
      <c r="AI74" s="12">
        <v>81</v>
      </c>
      <c r="AJ74" s="12">
        <v>149</v>
      </c>
      <c r="AK74" s="12">
        <f>25+33+23+15+16+16</f>
        <v>128</v>
      </c>
      <c r="AL74" s="12">
        <v>162</v>
      </c>
      <c r="AM74" s="12">
        <v>155</v>
      </c>
      <c r="AN74" s="12">
        <v>180</v>
      </c>
      <c r="AO74" s="12">
        <v>142</v>
      </c>
      <c r="AP74" s="12">
        <v>197</v>
      </c>
      <c r="AQ74" s="12">
        <v>230</v>
      </c>
      <c r="AR74" s="12">
        <v>322</v>
      </c>
      <c r="AS74" s="12">
        <v>201</v>
      </c>
      <c r="AT74" s="12">
        <v>201</v>
      </c>
      <c r="AU74" s="12">
        <v>159</v>
      </c>
      <c r="AV74" s="12">
        <v>162</v>
      </c>
      <c r="AW74" s="12">
        <v>270</v>
      </c>
      <c r="AX74" s="12">
        <v>237</v>
      </c>
      <c r="AY74" s="12">
        <v>276</v>
      </c>
      <c r="AZ74" s="12">
        <v>134</v>
      </c>
      <c r="BA74" s="12">
        <v>114</v>
      </c>
      <c r="BB74" s="12">
        <v>127</v>
      </c>
      <c r="BC74" s="12">
        <v>169</v>
      </c>
      <c r="BD74" s="12">
        <v>163</v>
      </c>
      <c r="BE74" s="12">
        <v>146</v>
      </c>
      <c r="BF74" s="12">
        <v>127</v>
      </c>
      <c r="BG74" s="12">
        <v>128</v>
      </c>
      <c r="BH74" s="12">
        <v>122</v>
      </c>
      <c r="BI74" s="12">
        <v>86</v>
      </c>
      <c r="BJ74" s="12">
        <v>117</v>
      </c>
      <c r="BK74" s="12">
        <v>72</v>
      </c>
      <c r="BL74" s="12">
        <v>139</v>
      </c>
      <c r="BM74" s="12">
        <v>132</v>
      </c>
      <c r="BN74" s="12">
        <v>125</v>
      </c>
      <c r="BO74" s="12">
        <v>128</v>
      </c>
      <c r="BP74" s="12">
        <v>141</v>
      </c>
      <c r="BQ74" s="12">
        <v>186</v>
      </c>
      <c r="BR74" s="12">
        <v>194</v>
      </c>
      <c r="BS74" s="12">
        <v>161</v>
      </c>
      <c r="BT74" s="12">
        <v>61</v>
      </c>
      <c r="BU74" s="12">
        <v>167</v>
      </c>
      <c r="BV74" s="12">
        <v>153</v>
      </c>
      <c r="BW74" s="12">
        <v>140</v>
      </c>
      <c r="BX74" s="12">
        <v>120</v>
      </c>
      <c r="BY74" s="12">
        <v>216</v>
      </c>
      <c r="BZ74" s="12">
        <v>159</v>
      </c>
      <c r="CA74" s="12">
        <v>142</v>
      </c>
      <c r="CB74" s="12">
        <v>160</v>
      </c>
      <c r="CC74" s="12">
        <v>86</v>
      </c>
      <c r="CD74" s="12">
        <v>135</v>
      </c>
      <c r="CE74" s="20">
        <v>145</v>
      </c>
      <c r="CF74" s="21">
        <v>140</v>
      </c>
      <c r="CG74" s="21">
        <v>159</v>
      </c>
      <c r="CH74" s="21">
        <v>165</v>
      </c>
      <c r="CI74" s="21">
        <v>133</v>
      </c>
      <c r="CJ74" s="21"/>
      <c r="CK74" s="22">
        <f t="shared" si="11"/>
        <v>65</v>
      </c>
      <c r="CL74" s="23">
        <f t="shared" si="14"/>
        <v>144.43076923076924</v>
      </c>
      <c r="CM74" s="16">
        <f t="shared" si="12"/>
        <v>9388</v>
      </c>
      <c r="CN74" s="24">
        <f t="shared" si="13"/>
        <v>322</v>
      </c>
      <c r="CO74" s="7">
        <v>1981</v>
      </c>
      <c r="CP74" s="24">
        <f t="shared" si="15"/>
        <v>14</v>
      </c>
      <c r="CQ74" s="7" t="s">
        <v>67</v>
      </c>
      <c r="CR74" s="23"/>
    </row>
    <row r="75" spans="1:97" x14ac:dyDescent="0.3">
      <c r="A75" s="37">
        <v>73</v>
      </c>
      <c r="B75" s="37">
        <v>73</v>
      </c>
      <c r="C75">
        <v>70</v>
      </c>
      <c r="D75">
        <v>74</v>
      </c>
      <c r="E75" s="35">
        <v>181</v>
      </c>
      <c r="F75">
        <v>65</v>
      </c>
      <c r="G75">
        <v>957</v>
      </c>
      <c r="H75">
        <v>964</v>
      </c>
      <c r="I75" t="s">
        <v>286</v>
      </c>
      <c r="J75" t="s">
        <v>287</v>
      </c>
      <c r="L75" t="s">
        <v>271</v>
      </c>
      <c r="M75" t="s">
        <v>272</v>
      </c>
      <c r="N75" t="s">
        <v>273</v>
      </c>
      <c r="O75" s="19"/>
      <c r="P75" s="19"/>
      <c r="Q75" s="13"/>
      <c r="R75" s="13">
        <v>2</v>
      </c>
      <c r="S75" s="13"/>
      <c r="T75" s="13">
        <v>2</v>
      </c>
      <c r="U75" s="13">
        <v>8</v>
      </c>
      <c r="V75" s="13">
        <v>2</v>
      </c>
      <c r="W75" s="13">
        <v>5</v>
      </c>
      <c r="X75" s="13">
        <v>14</v>
      </c>
      <c r="Y75" s="13">
        <v>12</v>
      </c>
      <c r="Z75" s="13">
        <v>24</v>
      </c>
      <c r="AA75" s="13">
        <v>17</v>
      </c>
      <c r="AB75" s="13">
        <v>15</v>
      </c>
      <c r="AC75" s="13">
        <v>30</v>
      </c>
      <c r="AD75" s="12">
        <v>15</v>
      </c>
      <c r="AE75" s="13">
        <v>19</v>
      </c>
      <c r="AF75" s="12">
        <v>14</v>
      </c>
      <c r="AG75" s="12">
        <v>14</v>
      </c>
      <c r="AH75" s="12">
        <v>33</v>
      </c>
      <c r="AI75" s="12">
        <v>14</v>
      </c>
      <c r="AJ75" s="12">
        <v>18</v>
      </c>
      <c r="AK75" s="12">
        <v>21</v>
      </c>
      <c r="AL75" s="12">
        <v>22</v>
      </c>
      <c r="AM75" s="12">
        <v>12</v>
      </c>
      <c r="AN75" s="12">
        <v>28</v>
      </c>
      <c r="AO75" s="12">
        <v>20</v>
      </c>
      <c r="AP75" s="12">
        <v>32</v>
      </c>
      <c r="AQ75" s="12">
        <v>23</v>
      </c>
      <c r="AR75" s="12">
        <v>16</v>
      </c>
      <c r="AS75" s="12">
        <v>36</v>
      </c>
      <c r="AT75" s="12">
        <v>37</v>
      </c>
      <c r="AU75" s="12">
        <v>18</v>
      </c>
      <c r="AV75" s="12">
        <v>25</v>
      </c>
      <c r="AW75" s="12">
        <v>30</v>
      </c>
      <c r="AX75" s="12">
        <v>34</v>
      </c>
      <c r="AY75" s="12">
        <v>38</v>
      </c>
      <c r="AZ75" s="12">
        <v>15</v>
      </c>
      <c r="BA75" s="12">
        <v>14</v>
      </c>
      <c r="BB75" s="12">
        <v>18</v>
      </c>
      <c r="BC75" s="12">
        <v>19</v>
      </c>
      <c r="BD75" s="12">
        <v>21</v>
      </c>
      <c r="BE75" s="12">
        <v>28</v>
      </c>
      <c r="BF75" s="12">
        <v>14</v>
      </c>
      <c r="BG75" s="12">
        <v>22</v>
      </c>
      <c r="BH75" s="12">
        <v>20</v>
      </c>
      <c r="BI75" s="12">
        <v>22</v>
      </c>
      <c r="BJ75" s="12">
        <v>21</v>
      </c>
      <c r="BK75" s="12">
        <v>7</v>
      </c>
      <c r="BL75" s="12">
        <v>14</v>
      </c>
      <c r="BM75" s="12">
        <v>20</v>
      </c>
      <c r="BN75" s="12">
        <v>15</v>
      </c>
      <c r="BO75" s="12">
        <v>23</v>
      </c>
      <c r="BP75" s="12">
        <v>24</v>
      </c>
      <c r="BQ75" s="12">
        <v>33</v>
      </c>
      <c r="BR75" s="12">
        <v>21</v>
      </c>
      <c r="BS75" s="12">
        <v>27</v>
      </c>
      <c r="BT75" s="12">
        <v>10</v>
      </c>
      <c r="BU75" s="12">
        <v>28</v>
      </c>
      <c r="BV75" s="12">
        <v>18</v>
      </c>
      <c r="BW75" s="12">
        <v>26</v>
      </c>
      <c r="BX75" s="12">
        <v>15</v>
      </c>
      <c r="BY75" s="12">
        <v>31</v>
      </c>
      <c r="BZ75" s="12">
        <v>26</v>
      </c>
      <c r="CA75" s="12">
        <v>32</v>
      </c>
      <c r="CB75" s="12">
        <v>29</v>
      </c>
      <c r="CC75" s="12">
        <v>17</v>
      </c>
      <c r="CD75" s="12">
        <v>20</v>
      </c>
      <c r="CE75" s="20">
        <v>33</v>
      </c>
      <c r="CF75" s="21">
        <v>26</v>
      </c>
      <c r="CG75" s="21">
        <v>33</v>
      </c>
      <c r="CH75" s="42">
        <v>62</v>
      </c>
      <c r="CI75" s="39">
        <v>31</v>
      </c>
      <c r="CJ75" s="21"/>
      <c r="CK75" s="22">
        <f t="shared" si="11"/>
        <v>65</v>
      </c>
      <c r="CL75" s="23">
        <f t="shared" si="14"/>
        <v>22.630769230769232</v>
      </c>
      <c r="CM75" s="16">
        <f t="shared" si="12"/>
        <v>1471</v>
      </c>
      <c r="CN75" s="24">
        <f t="shared" si="13"/>
        <v>62</v>
      </c>
      <c r="CO75" s="25" t="s">
        <v>180</v>
      </c>
      <c r="CP75" s="24">
        <f>SMALL(W75:CI75,COUNTIF(W75:CI75,0)+1)</f>
        <v>5</v>
      </c>
      <c r="CQ75" s="7" t="s">
        <v>67</v>
      </c>
      <c r="CR75" s="23"/>
    </row>
    <row r="76" spans="1:97" x14ac:dyDescent="0.3">
      <c r="A76" s="37">
        <v>74</v>
      </c>
      <c r="B76" s="37">
        <v>74</v>
      </c>
      <c r="C76">
        <v>73</v>
      </c>
      <c r="D76">
        <v>77</v>
      </c>
      <c r="E76" s="18">
        <v>183</v>
      </c>
      <c r="F76">
        <v>67</v>
      </c>
      <c r="G76">
        <v>977</v>
      </c>
      <c r="H76">
        <v>985</v>
      </c>
      <c r="I76" t="s">
        <v>288</v>
      </c>
      <c r="J76" t="s">
        <v>289</v>
      </c>
      <c r="L76" t="s">
        <v>271</v>
      </c>
      <c r="M76" t="s">
        <v>272</v>
      </c>
      <c r="N76" t="s">
        <v>273</v>
      </c>
      <c r="O76" s="19"/>
      <c r="P76" s="19"/>
      <c r="Q76" s="13"/>
      <c r="R76" s="13"/>
      <c r="S76" s="13"/>
      <c r="T76" s="13"/>
      <c r="U76" s="13">
        <v>1</v>
      </c>
      <c r="V76" s="13"/>
      <c r="W76" s="13">
        <v>1</v>
      </c>
      <c r="X76" s="13">
        <v>1</v>
      </c>
      <c r="Y76" s="13">
        <v>3</v>
      </c>
      <c r="Z76" s="13">
        <v>2</v>
      </c>
      <c r="AA76" s="13">
        <v>2</v>
      </c>
      <c r="AB76" s="13">
        <v>8</v>
      </c>
      <c r="AC76" s="13">
        <v>6</v>
      </c>
      <c r="AD76" s="12">
        <v>4</v>
      </c>
      <c r="AE76" s="13">
        <v>1</v>
      </c>
      <c r="AF76" s="12">
        <v>1</v>
      </c>
      <c r="AG76" s="12">
        <v>6</v>
      </c>
      <c r="AH76" s="12">
        <v>3</v>
      </c>
      <c r="AI76" s="12"/>
      <c r="AJ76" s="12">
        <v>2</v>
      </c>
      <c r="AK76" s="12">
        <v>5</v>
      </c>
      <c r="AL76" s="12">
        <v>2</v>
      </c>
      <c r="AM76" s="12">
        <v>7</v>
      </c>
      <c r="AN76" s="12">
        <v>4</v>
      </c>
      <c r="AO76" s="12">
        <v>8</v>
      </c>
      <c r="AP76" s="12">
        <v>8</v>
      </c>
      <c r="AQ76" s="12">
        <v>3</v>
      </c>
      <c r="AR76" s="12">
        <v>6</v>
      </c>
      <c r="AS76" s="12">
        <v>13</v>
      </c>
      <c r="AT76" s="12">
        <v>11</v>
      </c>
      <c r="AU76" s="12">
        <v>3</v>
      </c>
      <c r="AV76" s="12">
        <v>4</v>
      </c>
      <c r="AW76" s="12">
        <v>7</v>
      </c>
      <c r="AX76" s="12">
        <v>11</v>
      </c>
      <c r="AY76" s="12">
        <v>10</v>
      </c>
      <c r="AZ76" s="12">
        <v>2</v>
      </c>
      <c r="BA76" s="12">
        <v>7</v>
      </c>
      <c r="BB76" s="12">
        <v>10</v>
      </c>
      <c r="BC76" s="12">
        <v>19</v>
      </c>
      <c r="BD76" s="12">
        <v>5</v>
      </c>
      <c r="BE76" s="12">
        <v>12</v>
      </c>
      <c r="BF76" s="12">
        <v>6</v>
      </c>
      <c r="BG76" s="12">
        <v>11</v>
      </c>
      <c r="BH76" s="12">
        <v>4</v>
      </c>
      <c r="BI76" s="12">
        <v>5</v>
      </c>
      <c r="BJ76" s="12">
        <v>9</v>
      </c>
      <c r="BK76" s="12">
        <v>2</v>
      </c>
      <c r="BL76" s="12">
        <v>9</v>
      </c>
      <c r="BM76" s="12">
        <v>7</v>
      </c>
      <c r="BN76" s="12">
        <v>6</v>
      </c>
      <c r="BO76" s="12">
        <v>15</v>
      </c>
      <c r="BP76" s="12">
        <v>8</v>
      </c>
      <c r="BQ76" s="12">
        <v>12</v>
      </c>
      <c r="BR76" s="12">
        <v>11</v>
      </c>
      <c r="BS76" s="12">
        <v>17</v>
      </c>
      <c r="BT76" s="12">
        <v>4</v>
      </c>
      <c r="BU76" s="12">
        <v>13</v>
      </c>
      <c r="BV76" s="12">
        <v>10</v>
      </c>
      <c r="BW76" s="12">
        <v>17</v>
      </c>
      <c r="BX76" s="12">
        <v>14</v>
      </c>
      <c r="BY76" s="19">
        <v>20</v>
      </c>
      <c r="BZ76" s="19">
        <v>9</v>
      </c>
      <c r="CA76" s="19">
        <v>15</v>
      </c>
      <c r="CB76" s="12">
        <v>11</v>
      </c>
      <c r="CC76" s="12">
        <v>13</v>
      </c>
      <c r="CD76" s="12">
        <v>12</v>
      </c>
      <c r="CE76" s="20">
        <v>19</v>
      </c>
      <c r="CF76" s="21">
        <v>18</v>
      </c>
      <c r="CG76" s="21">
        <v>13</v>
      </c>
      <c r="CH76" s="21">
        <v>19</v>
      </c>
      <c r="CI76" s="42">
        <v>21</v>
      </c>
      <c r="CJ76" s="21"/>
      <c r="CK76" s="22">
        <f t="shared" si="11"/>
        <v>64</v>
      </c>
      <c r="CL76" s="23">
        <f t="shared" si="14"/>
        <v>8.546875</v>
      </c>
      <c r="CM76" s="16">
        <f t="shared" si="12"/>
        <v>547</v>
      </c>
      <c r="CN76" s="24">
        <f t="shared" si="13"/>
        <v>21</v>
      </c>
      <c r="CO76" s="25" t="s">
        <v>240</v>
      </c>
      <c r="CP76" s="24">
        <f t="shared" ref="CP76:CP86" si="16">SMALL(W76:CI76,COUNTIF(W76:CI76,0)+1)</f>
        <v>1</v>
      </c>
      <c r="CQ76" s="25" t="s">
        <v>290</v>
      </c>
      <c r="CR76" s="23"/>
    </row>
    <row r="77" spans="1:97" x14ac:dyDescent="0.3">
      <c r="A77" s="37">
        <v>75</v>
      </c>
      <c r="B77" s="37">
        <v>75</v>
      </c>
      <c r="C77">
        <v>72</v>
      </c>
      <c r="D77">
        <v>76</v>
      </c>
      <c r="E77" s="18">
        <v>184</v>
      </c>
      <c r="F77">
        <v>66</v>
      </c>
      <c r="G77">
        <v>971</v>
      </c>
      <c r="H77">
        <v>979</v>
      </c>
      <c r="I77" t="s">
        <v>291</v>
      </c>
      <c r="J77" t="s">
        <v>292</v>
      </c>
      <c r="L77" t="s">
        <v>271</v>
      </c>
      <c r="M77" t="s">
        <v>272</v>
      </c>
      <c r="N77" t="s">
        <v>273</v>
      </c>
      <c r="O77" s="19"/>
      <c r="P77" s="19"/>
      <c r="Q77" s="13"/>
      <c r="R77" s="13"/>
      <c r="S77" s="13"/>
      <c r="T77" s="13"/>
      <c r="U77" s="13">
        <v>3</v>
      </c>
      <c r="V77" s="13"/>
      <c r="W77" s="13">
        <v>3</v>
      </c>
      <c r="X77" s="13">
        <v>3</v>
      </c>
      <c r="Y77" s="13">
        <v>4</v>
      </c>
      <c r="Z77" s="13">
        <v>4</v>
      </c>
      <c r="AA77" s="13">
        <v>8</v>
      </c>
      <c r="AB77" s="13">
        <v>7</v>
      </c>
      <c r="AC77" s="13">
        <v>5</v>
      </c>
      <c r="AD77" s="12">
        <v>7</v>
      </c>
      <c r="AE77" s="13">
        <v>3</v>
      </c>
      <c r="AF77" s="12">
        <v>7</v>
      </c>
      <c r="AG77" s="12">
        <v>18</v>
      </c>
      <c r="AH77" s="12">
        <v>12</v>
      </c>
      <c r="AI77" s="12">
        <v>8</v>
      </c>
      <c r="AJ77" s="12">
        <v>12</v>
      </c>
      <c r="AK77" s="12">
        <v>19</v>
      </c>
      <c r="AL77" s="12">
        <v>13</v>
      </c>
      <c r="AM77" s="12">
        <v>19</v>
      </c>
      <c r="AN77" s="12">
        <v>11</v>
      </c>
      <c r="AO77" s="12">
        <v>35</v>
      </c>
      <c r="AP77" s="12">
        <v>33</v>
      </c>
      <c r="AQ77" s="12">
        <v>33</v>
      </c>
      <c r="AR77" s="12">
        <v>26</v>
      </c>
      <c r="AS77" s="12">
        <v>35</v>
      </c>
      <c r="AT77" s="12">
        <v>33</v>
      </c>
      <c r="AU77" s="12">
        <v>47</v>
      </c>
      <c r="AV77" s="12">
        <v>28</v>
      </c>
      <c r="AW77" s="12">
        <v>70</v>
      </c>
      <c r="AX77" s="12">
        <v>51</v>
      </c>
      <c r="AY77" s="12">
        <v>62</v>
      </c>
      <c r="AZ77" s="12">
        <v>22</v>
      </c>
      <c r="BA77" s="12">
        <v>16</v>
      </c>
      <c r="BB77" s="12">
        <v>23</v>
      </c>
      <c r="BC77" s="12">
        <v>41</v>
      </c>
      <c r="BD77" s="12">
        <v>52</v>
      </c>
      <c r="BE77" s="12">
        <v>38</v>
      </c>
      <c r="BF77" s="12">
        <v>37</v>
      </c>
      <c r="BG77" s="12">
        <v>26</v>
      </c>
      <c r="BH77" s="12">
        <v>23</v>
      </c>
      <c r="BI77" s="12">
        <v>32</v>
      </c>
      <c r="BJ77" s="12">
        <v>29</v>
      </c>
      <c r="BK77" s="12">
        <v>20</v>
      </c>
      <c r="BL77" s="12">
        <v>24</v>
      </c>
      <c r="BM77" s="12">
        <v>16</v>
      </c>
      <c r="BN77" s="12">
        <v>43</v>
      </c>
      <c r="BO77" s="12">
        <v>37</v>
      </c>
      <c r="BP77" s="12">
        <v>49</v>
      </c>
      <c r="BQ77" s="12">
        <v>57</v>
      </c>
      <c r="BR77" s="12">
        <v>58</v>
      </c>
      <c r="BS77" s="12">
        <v>60</v>
      </c>
      <c r="BT77" s="12">
        <v>5</v>
      </c>
      <c r="BU77" s="12">
        <v>48</v>
      </c>
      <c r="BV77" s="12">
        <v>23</v>
      </c>
      <c r="BW77" s="28">
        <v>85</v>
      </c>
      <c r="BX77" s="19">
        <v>29</v>
      </c>
      <c r="BY77" s="19">
        <v>70</v>
      </c>
      <c r="BZ77" s="19">
        <v>41</v>
      </c>
      <c r="CA77" s="19">
        <v>21</v>
      </c>
      <c r="CB77" s="19">
        <v>48</v>
      </c>
      <c r="CC77" s="19">
        <v>23</v>
      </c>
      <c r="CD77" s="19">
        <v>23</v>
      </c>
      <c r="CE77" s="20">
        <v>20</v>
      </c>
      <c r="CF77" s="21">
        <v>61</v>
      </c>
      <c r="CG77" s="21">
        <v>42</v>
      </c>
      <c r="CH77" s="21">
        <v>50</v>
      </c>
      <c r="CI77" s="21">
        <v>40</v>
      </c>
      <c r="CJ77" s="21"/>
      <c r="CK77" s="22">
        <f t="shared" si="11"/>
        <v>65</v>
      </c>
      <c r="CL77" s="23">
        <f t="shared" si="14"/>
        <v>29.969230769230769</v>
      </c>
      <c r="CM77" s="16">
        <f t="shared" si="12"/>
        <v>1948</v>
      </c>
      <c r="CN77" s="24">
        <f t="shared" si="13"/>
        <v>85</v>
      </c>
      <c r="CO77" s="7" t="s">
        <v>293</v>
      </c>
      <c r="CP77" s="24">
        <f t="shared" si="16"/>
        <v>3</v>
      </c>
      <c r="CQ77" s="7" t="s">
        <v>294</v>
      </c>
      <c r="CR77" s="23"/>
    </row>
    <row r="78" spans="1:97" x14ac:dyDescent="0.3">
      <c r="A78" s="37">
        <v>76</v>
      </c>
      <c r="B78" s="37">
        <v>76</v>
      </c>
      <c r="C78">
        <v>45</v>
      </c>
      <c r="D78">
        <v>47</v>
      </c>
      <c r="E78" s="35">
        <v>186</v>
      </c>
      <c r="F78">
        <v>40</v>
      </c>
      <c r="G78">
        <v>992</v>
      </c>
      <c r="H78">
        <v>323</v>
      </c>
      <c r="I78" t="s">
        <v>295</v>
      </c>
      <c r="J78" t="s">
        <v>296</v>
      </c>
      <c r="K78" t="s">
        <v>297</v>
      </c>
      <c r="L78" t="s">
        <v>298</v>
      </c>
      <c r="M78" t="s">
        <v>299</v>
      </c>
      <c r="N78" t="s">
        <v>300</v>
      </c>
      <c r="O78" s="19"/>
      <c r="P78" s="19"/>
      <c r="Q78" s="13"/>
      <c r="R78" s="13">
        <v>1</v>
      </c>
      <c r="S78" s="13">
        <v>5</v>
      </c>
      <c r="T78" s="13">
        <v>4</v>
      </c>
      <c r="U78" s="13">
        <v>2</v>
      </c>
      <c r="V78" s="13">
        <v>2</v>
      </c>
      <c r="W78" s="13">
        <v>1</v>
      </c>
      <c r="X78" s="13">
        <v>5</v>
      </c>
      <c r="Y78" s="13">
        <v>1</v>
      </c>
      <c r="Z78" s="13">
        <v>3</v>
      </c>
      <c r="AA78" s="13">
        <v>2</v>
      </c>
      <c r="AB78" s="13">
        <v>6</v>
      </c>
      <c r="AC78" s="13">
        <v>6</v>
      </c>
      <c r="AD78" s="12">
        <v>3</v>
      </c>
      <c r="AE78" s="13">
        <v>9</v>
      </c>
      <c r="AF78" s="12">
        <v>12</v>
      </c>
      <c r="AG78" s="12">
        <v>15</v>
      </c>
      <c r="AH78" s="12">
        <v>26</v>
      </c>
      <c r="AI78" s="12">
        <v>10</v>
      </c>
      <c r="AJ78" s="12">
        <v>20</v>
      </c>
      <c r="AK78" s="12">
        <v>29</v>
      </c>
      <c r="AL78" s="12">
        <v>50</v>
      </c>
      <c r="AM78" s="12">
        <v>42</v>
      </c>
      <c r="AN78" s="12">
        <v>54</v>
      </c>
      <c r="AO78" s="12">
        <v>38</v>
      </c>
      <c r="AP78" s="12">
        <v>39</v>
      </c>
      <c r="AQ78" s="12">
        <v>64</v>
      </c>
      <c r="AR78" s="12">
        <v>35</v>
      </c>
      <c r="AS78" s="12">
        <v>47</v>
      </c>
      <c r="AT78" s="12">
        <v>51</v>
      </c>
      <c r="AU78" s="12">
        <v>25</v>
      </c>
      <c r="AV78" s="12">
        <v>70</v>
      </c>
      <c r="AW78" s="12">
        <v>59</v>
      </c>
      <c r="AX78" s="12">
        <v>50</v>
      </c>
      <c r="AY78" s="12">
        <v>74</v>
      </c>
      <c r="AZ78" s="12">
        <v>33</v>
      </c>
      <c r="BA78" s="12">
        <v>60</v>
      </c>
      <c r="BB78" s="12">
        <v>58</v>
      </c>
      <c r="BC78" s="12">
        <v>62</v>
      </c>
      <c r="BD78" s="12">
        <v>47</v>
      </c>
      <c r="BE78" s="12">
        <v>61</v>
      </c>
      <c r="BF78" s="12">
        <v>67</v>
      </c>
      <c r="BG78" s="12">
        <v>45</v>
      </c>
      <c r="BH78" s="12">
        <v>35</v>
      </c>
      <c r="BI78" s="12">
        <v>42</v>
      </c>
      <c r="BJ78" s="12">
        <v>39</v>
      </c>
      <c r="BK78" s="12">
        <v>19</v>
      </c>
      <c r="BL78" s="12">
        <v>39</v>
      </c>
      <c r="BM78" s="12">
        <v>36</v>
      </c>
      <c r="BN78" s="12">
        <v>22</v>
      </c>
      <c r="BO78" s="12">
        <v>14</v>
      </c>
      <c r="BP78" s="12">
        <v>26</v>
      </c>
      <c r="BQ78" s="12">
        <v>30</v>
      </c>
      <c r="BR78" s="12">
        <v>36</v>
      </c>
      <c r="BS78" s="12">
        <v>27</v>
      </c>
      <c r="BT78" s="12">
        <v>3</v>
      </c>
      <c r="BU78" s="12">
        <v>31</v>
      </c>
      <c r="BV78" s="12">
        <v>21</v>
      </c>
      <c r="BW78" s="12">
        <v>26</v>
      </c>
      <c r="BX78" s="12">
        <v>23</v>
      </c>
      <c r="BY78" s="12">
        <v>26</v>
      </c>
      <c r="BZ78" s="12">
        <v>25</v>
      </c>
      <c r="CA78" s="12">
        <v>16</v>
      </c>
      <c r="CB78" s="12">
        <v>35</v>
      </c>
      <c r="CC78" s="12">
        <v>19</v>
      </c>
      <c r="CD78" s="12">
        <v>23</v>
      </c>
      <c r="CE78" s="20">
        <v>17</v>
      </c>
      <c r="CF78" s="21">
        <v>32</v>
      </c>
      <c r="CG78" s="21">
        <v>18</v>
      </c>
      <c r="CH78" s="21">
        <v>18</v>
      </c>
      <c r="CI78" s="21">
        <v>28</v>
      </c>
      <c r="CJ78" s="21"/>
      <c r="CK78" s="22">
        <f t="shared" si="11"/>
        <v>65</v>
      </c>
      <c r="CL78" s="23">
        <f t="shared" si="14"/>
        <v>30.846153846153847</v>
      </c>
      <c r="CM78" s="16">
        <f t="shared" si="12"/>
        <v>2005</v>
      </c>
      <c r="CN78" s="24">
        <f t="shared" si="13"/>
        <v>74</v>
      </c>
      <c r="CO78" s="7">
        <v>1988</v>
      </c>
      <c r="CP78" s="24">
        <f t="shared" si="16"/>
        <v>1</v>
      </c>
      <c r="CQ78" s="25" t="s">
        <v>279</v>
      </c>
      <c r="CR78" s="23"/>
    </row>
    <row r="79" spans="1:97" x14ac:dyDescent="0.3">
      <c r="A79" s="37">
        <v>77</v>
      </c>
      <c r="B79" s="37">
        <v>77</v>
      </c>
      <c r="C79">
        <v>46</v>
      </c>
      <c r="D79">
        <v>48</v>
      </c>
      <c r="E79" s="35">
        <v>187</v>
      </c>
      <c r="F79">
        <v>41</v>
      </c>
      <c r="G79">
        <v>994</v>
      </c>
      <c r="H79">
        <v>325</v>
      </c>
      <c r="I79" t="s">
        <v>301</v>
      </c>
      <c r="J79" t="s">
        <v>302</v>
      </c>
      <c r="K79" t="s">
        <v>303</v>
      </c>
      <c r="L79" t="s">
        <v>298</v>
      </c>
      <c r="M79" t="s">
        <v>299</v>
      </c>
      <c r="N79" t="s">
        <v>300</v>
      </c>
      <c r="O79" s="19"/>
      <c r="P79" s="19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2"/>
      <c r="AE79" s="13"/>
      <c r="AF79" s="12"/>
      <c r="AG79" s="12"/>
      <c r="AH79" s="12"/>
      <c r="AI79" s="12"/>
      <c r="AJ79" s="12"/>
      <c r="AK79" s="12"/>
      <c r="AL79" s="12">
        <v>1</v>
      </c>
      <c r="AM79" s="12"/>
      <c r="AN79" s="12"/>
      <c r="AO79" s="12">
        <v>1</v>
      </c>
      <c r="AP79" s="12"/>
      <c r="AQ79" s="12"/>
      <c r="AR79" s="12"/>
      <c r="AS79" s="12"/>
      <c r="AT79" s="12"/>
      <c r="AU79" s="12"/>
      <c r="AV79" s="12">
        <v>2</v>
      </c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>
        <v>1</v>
      </c>
      <c r="BM79" s="12"/>
      <c r="BN79" s="12"/>
      <c r="BO79" s="12"/>
      <c r="BP79" s="12">
        <v>1</v>
      </c>
      <c r="BQ79" s="12">
        <v>1</v>
      </c>
      <c r="BR79" s="12"/>
      <c r="BS79" s="12">
        <v>1</v>
      </c>
      <c r="BT79" s="12"/>
      <c r="BU79" s="12">
        <v>2</v>
      </c>
      <c r="BV79" s="12"/>
      <c r="BW79" s="28">
        <v>2</v>
      </c>
      <c r="BX79" s="19">
        <v>1</v>
      </c>
      <c r="BY79" s="19">
        <v>2</v>
      </c>
      <c r="BZ79" s="19"/>
      <c r="CA79" s="19"/>
      <c r="CB79" s="19"/>
      <c r="CC79" s="19">
        <v>3</v>
      </c>
      <c r="CD79" s="19">
        <v>1</v>
      </c>
      <c r="CE79" s="20">
        <v>1</v>
      </c>
      <c r="CF79" s="21">
        <v>1</v>
      </c>
      <c r="CG79" s="21">
        <v>2</v>
      </c>
      <c r="CH79" s="21">
        <v>0</v>
      </c>
      <c r="CI79" s="21">
        <v>0</v>
      </c>
      <c r="CJ79" s="21"/>
      <c r="CK79" s="22">
        <f t="shared" si="11"/>
        <v>16</v>
      </c>
      <c r="CL79" s="23">
        <f t="shared" si="14"/>
        <v>1.4375</v>
      </c>
      <c r="CM79" s="16">
        <f t="shared" si="12"/>
        <v>23</v>
      </c>
      <c r="CN79" s="24">
        <f t="shared" si="13"/>
        <v>3</v>
      </c>
      <c r="CO79" s="7" t="s">
        <v>304</v>
      </c>
      <c r="CP79" s="24">
        <f t="shared" si="16"/>
        <v>1</v>
      </c>
      <c r="CQ79" s="34" t="s">
        <v>59</v>
      </c>
      <c r="CR79" s="23"/>
    </row>
    <row r="80" spans="1:97" x14ac:dyDescent="0.3">
      <c r="A80" s="37">
        <v>78</v>
      </c>
      <c r="B80" s="37">
        <v>78</v>
      </c>
      <c r="C80">
        <v>47</v>
      </c>
      <c r="D80">
        <v>49</v>
      </c>
      <c r="E80" s="35">
        <v>188</v>
      </c>
      <c r="F80">
        <v>42</v>
      </c>
      <c r="G80">
        <v>1000</v>
      </c>
      <c r="H80">
        <v>331</v>
      </c>
      <c r="I80" t="s">
        <v>305</v>
      </c>
      <c r="J80" t="s">
        <v>306</v>
      </c>
      <c r="L80" t="s">
        <v>298</v>
      </c>
      <c r="M80" t="s">
        <v>299</v>
      </c>
      <c r="N80" t="s">
        <v>300</v>
      </c>
      <c r="O80" s="19"/>
      <c r="P80" s="19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2"/>
      <c r="AE80" s="13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28">
        <v>1</v>
      </c>
      <c r="BT80" s="28"/>
      <c r="BU80" s="19"/>
      <c r="BV80" s="19"/>
      <c r="BW80" s="19"/>
      <c r="BX80" s="19"/>
      <c r="BY80" s="19"/>
      <c r="BZ80" s="19"/>
      <c r="CA80" s="19">
        <v>1</v>
      </c>
      <c r="CB80" s="19">
        <v>1</v>
      </c>
      <c r="CC80" s="19">
        <v>1</v>
      </c>
      <c r="CD80" s="19">
        <v>1</v>
      </c>
      <c r="CE80" s="20">
        <v>1</v>
      </c>
      <c r="CF80" s="39" t="s">
        <v>40</v>
      </c>
      <c r="CG80" s="39">
        <v>1</v>
      </c>
      <c r="CH80" s="39">
        <v>0</v>
      </c>
      <c r="CI80" s="42">
        <v>2</v>
      </c>
      <c r="CJ80" s="21"/>
      <c r="CK80" s="22">
        <f t="shared" si="11"/>
        <v>8</v>
      </c>
      <c r="CL80" s="23">
        <f t="shared" si="14"/>
        <v>1.125</v>
      </c>
      <c r="CM80" s="16">
        <f t="shared" si="12"/>
        <v>9</v>
      </c>
      <c r="CN80" s="24">
        <f t="shared" si="13"/>
        <v>2</v>
      </c>
      <c r="CO80" s="25" t="s">
        <v>240</v>
      </c>
      <c r="CP80" s="24">
        <f t="shared" si="16"/>
        <v>1</v>
      </c>
      <c r="CQ80" s="34" t="s">
        <v>34</v>
      </c>
      <c r="CR80" s="23"/>
    </row>
    <row r="81" spans="1:97" x14ac:dyDescent="0.3">
      <c r="A81" s="37">
        <v>79</v>
      </c>
      <c r="B81" s="37">
        <v>79</v>
      </c>
      <c r="C81">
        <v>75</v>
      </c>
      <c r="D81">
        <v>79</v>
      </c>
      <c r="E81" s="18">
        <v>192</v>
      </c>
      <c r="F81">
        <v>68</v>
      </c>
      <c r="G81">
        <v>1209</v>
      </c>
      <c r="H81">
        <v>1132</v>
      </c>
      <c r="I81" t="s">
        <v>307</v>
      </c>
      <c r="J81" t="s">
        <v>308</v>
      </c>
      <c r="L81" t="s">
        <v>309</v>
      </c>
      <c r="M81" t="s">
        <v>310</v>
      </c>
      <c r="N81" t="s">
        <v>311</v>
      </c>
      <c r="O81" s="19"/>
      <c r="P81" s="19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2"/>
      <c r="AE81" s="13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28">
        <v>1</v>
      </c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28">
        <v>1</v>
      </c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>
        <v>0</v>
      </c>
      <c r="CD81" s="12">
        <v>0</v>
      </c>
      <c r="CE81" s="20"/>
      <c r="CF81" s="21">
        <v>0</v>
      </c>
      <c r="CG81" s="21">
        <v>0</v>
      </c>
      <c r="CH81" s="21">
        <v>0</v>
      </c>
      <c r="CI81" s="21">
        <v>0</v>
      </c>
      <c r="CJ81" s="21"/>
      <c r="CK81" s="22">
        <f t="shared" si="11"/>
        <v>2</v>
      </c>
      <c r="CL81" s="23">
        <f t="shared" si="14"/>
        <v>1</v>
      </c>
      <c r="CM81" s="16">
        <f t="shared" si="12"/>
        <v>2</v>
      </c>
      <c r="CN81" s="24">
        <f t="shared" si="13"/>
        <v>1</v>
      </c>
      <c r="CO81" s="25" t="s">
        <v>312</v>
      </c>
      <c r="CP81" s="24">
        <f t="shared" si="16"/>
        <v>1</v>
      </c>
      <c r="CQ81" s="34" t="s">
        <v>313</v>
      </c>
      <c r="CR81" s="23"/>
    </row>
    <row r="82" spans="1:97" x14ac:dyDescent="0.3">
      <c r="A82" s="37">
        <v>80</v>
      </c>
      <c r="B82" s="37">
        <v>80</v>
      </c>
      <c r="C82">
        <v>74</v>
      </c>
      <c r="D82">
        <v>78</v>
      </c>
      <c r="E82" s="18">
        <v>200</v>
      </c>
      <c r="F82">
        <v>69</v>
      </c>
      <c r="G82">
        <v>1231</v>
      </c>
      <c r="H82">
        <v>1154</v>
      </c>
      <c r="I82" t="s">
        <v>314</v>
      </c>
      <c r="J82" t="s">
        <v>315</v>
      </c>
      <c r="L82" t="s">
        <v>309</v>
      </c>
      <c r="M82" t="s">
        <v>310</v>
      </c>
      <c r="N82" t="s">
        <v>311</v>
      </c>
      <c r="O82" s="19"/>
      <c r="P82" s="19"/>
      <c r="Q82" s="13"/>
      <c r="R82" s="13"/>
      <c r="S82" s="13"/>
      <c r="T82" s="13"/>
      <c r="U82" s="13"/>
      <c r="V82" s="13"/>
      <c r="W82" s="13"/>
      <c r="X82" s="13">
        <v>2</v>
      </c>
      <c r="Y82" s="13"/>
      <c r="Z82" s="13"/>
      <c r="AA82" s="13"/>
      <c r="AB82" s="13"/>
      <c r="AC82" s="13"/>
      <c r="AD82" s="12"/>
      <c r="AE82" s="13"/>
      <c r="AF82" s="12"/>
      <c r="AG82" s="12"/>
      <c r="AH82" s="12"/>
      <c r="AI82" s="12"/>
      <c r="AJ82" s="12"/>
      <c r="AK82" s="12"/>
      <c r="AL82" s="12">
        <v>1</v>
      </c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>
        <v>1</v>
      </c>
      <c r="AX82" s="12">
        <v>7</v>
      </c>
      <c r="AY82" s="12">
        <v>2</v>
      </c>
      <c r="AZ82" s="12"/>
      <c r="BA82" s="12">
        <v>2</v>
      </c>
      <c r="BB82" s="12">
        <v>1</v>
      </c>
      <c r="BC82" s="12"/>
      <c r="BD82" s="12"/>
      <c r="BE82" s="12">
        <v>2</v>
      </c>
      <c r="BF82" s="12"/>
      <c r="BG82" s="12">
        <v>1</v>
      </c>
      <c r="BH82" s="12">
        <v>1</v>
      </c>
      <c r="BI82" s="12"/>
      <c r="BJ82" s="12">
        <v>1</v>
      </c>
      <c r="BK82" s="12">
        <v>1</v>
      </c>
      <c r="BL82" s="12">
        <v>1</v>
      </c>
      <c r="BM82" s="12">
        <v>1</v>
      </c>
      <c r="BN82" s="12"/>
      <c r="BO82" s="12">
        <v>2</v>
      </c>
      <c r="BP82" s="12"/>
      <c r="BQ82" s="12"/>
      <c r="BR82" s="12">
        <v>1</v>
      </c>
      <c r="BS82" s="12">
        <v>1</v>
      </c>
      <c r="BT82" s="12"/>
      <c r="BU82" s="12">
        <v>3</v>
      </c>
      <c r="BV82" s="12"/>
      <c r="BW82" s="12">
        <v>2</v>
      </c>
      <c r="BX82" s="12">
        <v>1</v>
      </c>
      <c r="BY82" s="12"/>
      <c r="BZ82" s="12">
        <v>1</v>
      </c>
      <c r="CA82" s="12"/>
      <c r="CB82" s="12">
        <v>2</v>
      </c>
      <c r="CC82" s="12">
        <v>0</v>
      </c>
      <c r="CD82" s="12">
        <v>0</v>
      </c>
      <c r="CE82" s="20">
        <v>1</v>
      </c>
      <c r="CF82" s="21">
        <v>0</v>
      </c>
      <c r="CG82" s="21">
        <v>1</v>
      </c>
      <c r="CH82" s="21">
        <v>2</v>
      </c>
      <c r="CI82" s="21">
        <v>0</v>
      </c>
      <c r="CJ82" s="21"/>
      <c r="CK82" s="22">
        <f t="shared" si="11"/>
        <v>25</v>
      </c>
      <c r="CL82" s="23">
        <f t="shared" si="14"/>
        <v>1.64</v>
      </c>
      <c r="CM82" s="16">
        <f t="shared" si="12"/>
        <v>41</v>
      </c>
      <c r="CN82" s="24">
        <f t="shared" si="13"/>
        <v>7</v>
      </c>
      <c r="CO82" s="7">
        <v>1987</v>
      </c>
      <c r="CP82" s="24">
        <f t="shared" si="16"/>
        <v>1</v>
      </c>
      <c r="CQ82" s="34" t="s">
        <v>34</v>
      </c>
      <c r="CR82" s="23"/>
    </row>
    <row r="83" spans="1:97" x14ac:dyDescent="0.3">
      <c r="A83" s="37">
        <v>81</v>
      </c>
      <c r="B83" s="37">
        <v>81</v>
      </c>
      <c r="C83">
        <v>76</v>
      </c>
      <c r="D83">
        <v>80</v>
      </c>
      <c r="E83" s="18">
        <v>212</v>
      </c>
      <c r="F83">
        <v>98</v>
      </c>
      <c r="G83">
        <v>1318</v>
      </c>
      <c r="H83">
        <v>1230</v>
      </c>
      <c r="I83" t="s">
        <v>316</v>
      </c>
      <c r="J83" t="s">
        <v>317</v>
      </c>
      <c r="L83" t="s">
        <v>309</v>
      </c>
      <c r="M83" t="s">
        <v>318</v>
      </c>
      <c r="O83" s="19"/>
      <c r="P83" s="19"/>
      <c r="Q83" s="13"/>
      <c r="R83" s="13"/>
      <c r="S83" s="13">
        <v>1</v>
      </c>
      <c r="T83" s="13"/>
      <c r="U83" s="13"/>
      <c r="V83" s="13"/>
      <c r="W83" s="13"/>
      <c r="X83" s="13"/>
      <c r="Y83" s="13"/>
      <c r="Z83" s="13"/>
      <c r="AA83" s="13"/>
      <c r="AB83" s="13"/>
      <c r="AC83" s="13">
        <v>1</v>
      </c>
      <c r="AD83" s="12"/>
      <c r="AE83" s="13"/>
      <c r="AF83" s="12">
        <v>1</v>
      </c>
      <c r="AG83" s="12">
        <v>2</v>
      </c>
      <c r="AH83" s="12">
        <v>1</v>
      </c>
      <c r="AI83" s="12"/>
      <c r="AJ83" s="12"/>
      <c r="AK83" s="12">
        <v>1</v>
      </c>
      <c r="AL83" s="12"/>
      <c r="AM83" s="12"/>
      <c r="AN83" s="12"/>
      <c r="AO83" s="12"/>
      <c r="AP83" s="12">
        <v>1</v>
      </c>
      <c r="AQ83" s="12"/>
      <c r="AR83" s="12"/>
      <c r="AS83" s="12"/>
      <c r="AT83" s="12"/>
      <c r="AU83" s="12">
        <v>2</v>
      </c>
      <c r="AV83" s="12"/>
      <c r="AW83" s="12">
        <v>1</v>
      </c>
      <c r="AX83" s="12"/>
      <c r="AY83" s="12"/>
      <c r="AZ83" s="12"/>
      <c r="BA83" s="12">
        <v>1</v>
      </c>
      <c r="BB83" s="12"/>
      <c r="BC83" s="12">
        <v>2</v>
      </c>
      <c r="BD83" s="12"/>
      <c r="BE83" s="12"/>
      <c r="BF83" s="12"/>
      <c r="BG83" s="12"/>
      <c r="BH83" s="12"/>
      <c r="BI83" s="12">
        <v>1</v>
      </c>
      <c r="BJ83" s="12"/>
      <c r="BK83" s="12"/>
      <c r="BL83" s="12">
        <v>1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>
        <v>0</v>
      </c>
      <c r="CD83" s="12">
        <v>0</v>
      </c>
      <c r="CE83" s="20"/>
      <c r="CF83" s="21">
        <v>0</v>
      </c>
      <c r="CG83" s="21">
        <v>0</v>
      </c>
      <c r="CH83" s="21">
        <v>0</v>
      </c>
      <c r="CI83" s="21">
        <v>0</v>
      </c>
      <c r="CJ83" s="21"/>
      <c r="CK83" s="22">
        <f t="shared" si="11"/>
        <v>12</v>
      </c>
      <c r="CL83" s="23">
        <f t="shared" si="14"/>
        <v>1.25</v>
      </c>
      <c r="CM83" s="16">
        <f t="shared" si="12"/>
        <v>15</v>
      </c>
      <c r="CN83" s="24">
        <f t="shared" si="13"/>
        <v>2</v>
      </c>
      <c r="CO83" s="7" t="s">
        <v>319</v>
      </c>
      <c r="CP83" s="24">
        <f t="shared" si="16"/>
        <v>1</v>
      </c>
      <c r="CQ83" s="8" t="s">
        <v>47</v>
      </c>
      <c r="CR83" s="23"/>
    </row>
    <row r="84" spans="1:97" x14ac:dyDescent="0.3">
      <c r="A84" s="37">
        <v>82</v>
      </c>
      <c r="B84" s="37">
        <v>82</v>
      </c>
      <c r="C84">
        <v>77</v>
      </c>
      <c r="D84">
        <v>81</v>
      </c>
      <c r="E84" s="18">
        <v>213</v>
      </c>
      <c r="F84">
        <v>72</v>
      </c>
      <c r="G84">
        <v>1375</v>
      </c>
      <c r="H84">
        <v>1270</v>
      </c>
      <c r="I84" t="s">
        <v>320</v>
      </c>
      <c r="J84" t="s">
        <v>321</v>
      </c>
      <c r="L84" t="s">
        <v>309</v>
      </c>
      <c r="M84" t="s">
        <v>322</v>
      </c>
      <c r="O84" s="19"/>
      <c r="P84" s="19"/>
      <c r="Q84" s="13"/>
      <c r="R84" s="13">
        <v>2</v>
      </c>
      <c r="S84" s="13">
        <v>12</v>
      </c>
      <c r="T84" s="13"/>
      <c r="U84" s="13">
        <v>2</v>
      </c>
      <c r="V84" s="13">
        <v>8</v>
      </c>
      <c r="W84" s="13">
        <v>14</v>
      </c>
      <c r="X84" s="13">
        <v>56</v>
      </c>
      <c r="Y84" s="13">
        <v>67</v>
      </c>
      <c r="Z84" s="13">
        <v>150</v>
      </c>
      <c r="AA84" s="13">
        <v>140</v>
      </c>
      <c r="AB84" s="13">
        <v>57</v>
      </c>
      <c r="AC84" s="13">
        <v>140</v>
      </c>
      <c r="AD84" s="12">
        <v>230</v>
      </c>
      <c r="AE84" s="13">
        <v>48</v>
      </c>
      <c r="AF84" s="12">
        <v>78</v>
      </c>
      <c r="AG84" s="12">
        <v>265</v>
      </c>
      <c r="AH84" s="12">
        <v>183</v>
      </c>
      <c r="AI84" s="12">
        <v>106</v>
      </c>
      <c r="AJ84" s="12">
        <v>156</v>
      </c>
      <c r="AK84" s="12">
        <v>215</v>
      </c>
      <c r="AL84" s="12">
        <v>201</v>
      </c>
      <c r="AM84" s="12">
        <v>182</v>
      </c>
      <c r="AN84" s="12">
        <v>477</v>
      </c>
      <c r="AO84" s="12">
        <v>198</v>
      </c>
      <c r="AP84" s="12">
        <v>237</v>
      </c>
      <c r="AQ84" s="12">
        <v>250</v>
      </c>
      <c r="AR84" s="12">
        <v>396</v>
      </c>
      <c r="AS84" s="12">
        <v>187</v>
      </c>
      <c r="AT84" s="12">
        <v>200</v>
      </c>
      <c r="AU84" s="12">
        <v>121</v>
      </c>
      <c r="AV84" s="12">
        <v>342</v>
      </c>
      <c r="AW84" s="12">
        <v>252</v>
      </c>
      <c r="AX84" s="12">
        <v>194</v>
      </c>
      <c r="AY84" s="12">
        <v>399</v>
      </c>
      <c r="AZ84" s="12">
        <v>214</v>
      </c>
      <c r="BA84" s="12">
        <v>138</v>
      </c>
      <c r="BB84" s="12">
        <v>282</v>
      </c>
      <c r="BC84" s="12">
        <v>385</v>
      </c>
      <c r="BD84" s="12">
        <v>381</v>
      </c>
      <c r="BE84" s="12">
        <v>208</v>
      </c>
      <c r="BF84" s="12">
        <v>510</v>
      </c>
      <c r="BG84" s="12">
        <v>223</v>
      </c>
      <c r="BH84" s="12">
        <v>154</v>
      </c>
      <c r="BI84" s="12">
        <v>211</v>
      </c>
      <c r="BJ84" s="12">
        <v>363</v>
      </c>
      <c r="BK84" s="12">
        <v>280</v>
      </c>
      <c r="BL84" s="12">
        <v>180</v>
      </c>
      <c r="BM84" s="12">
        <v>367</v>
      </c>
      <c r="BN84" s="12">
        <v>440</v>
      </c>
      <c r="BO84" s="12">
        <v>422</v>
      </c>
      <c r="BP84" s="12">
        <v>432</v>
      </c>
      <c r="BQ84" s="12">
        <v>315</v>
      </c>
      <c r="BR84" s="28">
        <v>527</v>
      </c>
      <c r="BS84" s="19">
        <v>268</v>
      </c>
      <c r="BT84" s="19">
        <v>102</v>
      </c>
      <c r="BU84" s="19">
        <v>349</v>
      </c>
      <c r="BV84" s="12">
        <v>151</v>
      </c>
      <c r="BW84" s="12">
        <v>323</v>
      </c>
      <c r="BX84" s="12">
        <v>204</v>
      </c>
      <c r="BY84" s="28">
        <v>579</v>
      </c>
      <c r="BZ84" s="19">
        <v>168</v>
      </c>
      <c r="CA84" s="19">
        <v>283</v>
      </c>
      <c r="CB84" s="12">
        <v>226</v>
      </c>
      <c r="CC84" s="12">
        <v>196</v>
      </c>
      <c r="CD84" s="12">
        <v>245</v>
      </c>
      <c r="CE84" s="20">
        <v>466</v>
      </c>
      <c r="CF84" s="21">
        <v>172</v>
      </c>
      <c r="CG84" s="21">
        <v>274</v>
      </c>
      <c r="CH84" s="21">
        <v>342</v>
      </c>
      <c r="CI84" s="21">
        <v>291</v>
      </c>
      <c r="CJ84" s="21"/>
      <c r="CK84" s="22">
        <f t="shared" si="11"/>
        <v>65</v>
      </c>
      <c r="CL84" s="23">
        <f t="shared" si="14"/>
        <v>249.41538461538462</v>
      </c>
      <c r="CM84" s="16">
        <f t="shared" si="12"/>
        <v>16212</v>
      </c>
      <c r="CN84" s="24">
        <f t="shared" si="13"/>
        <v>579</v>
      </c>
      <c r="CO84" s="25" t="s">
        <v>323</v>
      </c>
      <c r="CP84" s="24">
        <f t="shared" si="16"/>
        <v>14</v>
      </c>
      <c r="CQ84" s="7" t="s">
        <v>67</v>
      </c>
      <c r="CR84" s="23"/>
    </row>
    <row r="85" spans="1:97" x14ac:dyDescent="0.3">
      <c r="A85" s="37">
        <v>83</v>
      </c>
      <c r="B85" s="37">
        <v>83</v>
      </c>
      <c r="C85">
        <v>78</v>
      </c>
      <c r="D85">
        <v>82</v>
      </c>
      <c r="E85" s="18">
        <v>214</v>
      </c>
      <c r="F85">
        <v>73</v>
      </c>
      <c r="G85">
        <v>1387</v>
      </c>
      <c r="H85">
        <v>1296</v>
      </c>
      <c r="I85" t="s">
        <v>324</v>
      </c>
      <c r="J85" t="s">
        <v>325</v>
      </c>
      <c r="L85" t="s">
        <v>309</v>
      </c>
      <c r="M85" t="s">
        <v>322</v>
      </c>
      <c r="O85" s="19">
        <v>220</v>
      </c>
      <c r="P85" s="19">
        <v>30</v>
      </c>
      <c r="Q85" s="13">
        <v>500</v>
      </c>
      <c r="R85" s="13">
        <v>5457</v>
      </c>
      <c r="S85" s="13">
        <v>1000</v>
      </c>
      <c r="T85" s="13">
        <v>1258</v>
      </c>
      <c r="U85" s="13">
        <v>750</v>
      </c>
      <c r="V85" s="13">
        <v>150</v>
      </c>
      <c r="W85" s="13">
        <v>842</v>
      </c>
      <c r="X85" s="13">
        <v>3868</v>
      </c>
      <c r="Y85" s="13">
        <v>3900</v>
      </c>
      <c r="Z85" s="13">
        <v>2700</v>
      </c>
      <c r="AA85" s="13">
        <v>1400</v>
      </c>
      <c r="AB85" s="13">
        <v>2700</v>
      </c>
      <c r="AC85" s="13">
        <v>2500</v>
      </c>
      <c r="AD85" s="12">
        <v>1700</v>
      </c>
      <c r="AE85" s="13">
        <v>1600</v>
      </c>
      <c r="AF85" s="12">
        <v>1766</v>
      </c>
      <c r="AG85" s="12">
        <v>2879</v>
      </c>
      <c r="AH85" s="12">
        <v>5905</v>
      </c>
      <c r="AI85" s="12">
        <v>4177</v>
      </c>
      <c r="AJ85" s="12">
        <v>4608</v>
      </c>
      <c r="AK85" s="12">
        <v>5280</v>
      </c>
      <c r="AL85" s="12">
        <v>4221</v>
      </c>
      <c r="AM85" s="12">
        <v>6015</v>
      </c>
      <c r="AN85" s="12">
        <v>6269</v>
      </c>
      <c r="AO85" s="12">
        <v>4322</v>
      </c>
      <c r="AP85" s="12">
        <v>2048</v>
      </c>
      <c r="AQ85" s="12">
        <v>1373</v>
      </c>
      <c r="AR85" s="12">
        <v>890</v>
      </c>
      <c r="AS85" s="12">
        <v>334</v>
      </c>
      <c r="AT85" s="12">
        <v>1000</v>
      </c>
      <c r="AU85" s="12">
        <v>244</v>
      </c>
      <c r="AV85" s="12">
        <v>865</v>
      </c>
      <c r="AW85" s="12">
        <v>838</v>
      </c>
      <c r="AX85" s="12">
        <v>725</v>
      </c>
      <c r="AY85" s="12">
        <v>1241</v>
      </c>
      <c r="AZ85" s="12">
        <v>734</v>
      </c>
      <c r="BA85" s="12">
        <v>521</v>
      </c>
      <c r="BB85" s="12">
        <v>1051</v>
      </c>
      <c r="BC85" s="12">
        <v>1940</v>
      </c>
      <c r="BD85" s="12">
        <v>1939</v>
      </c>
      <c r="BE85" s="12">
        <v>742</v>
      </c>
      <c r="BF85" s="12">
        <v>952</v>
      </c>
      <c r="BG85" s="12">
        <v>1446</v>
      </c>
      <c r="BH85" s="12">
        <v>1002</v>
      </c>
      <c r="BI85" s="12">
        <v>1077</v>
      </c>
      <c r="BJ85" s="12">
        <v>481</v>
      </c>
      <c r="BK85" s="12">
        <v>395</v>
      </c>
      <c r="BL85" s="12">
        <v>537</v>
      </c>
      <c r="BM85" s="12">
        <v>353</v>
      </c>
      <c r="BN85" s="12">
        <v>404</v>
      </c>
      <c r="BO85" s="12">
        <v>119</v>
      </c>
      <c r="BP85" s="12">
        <v>259</v>
      </c>
      <c r="BQ85" s="12">
        <v>210</v>
      </c>
      <c r="BR85" s="12">
        <v>322</v>
      </c>
      <c r="BS85" s="12">
        <v>177</v>
      </c>
      <c r="BT85" s="12">
        <v>25</v>
      </c>
      <c r="BU85" s="12">
        <v>291</v>
      </c>
      <c r="BV85" s="19">
        <v>243</v>
      </c>
      <c r="BW85" s="19">
        <v>319</v>
      </c>
      <c r="BX85" s="19">
        <v>263</v>
      </c>
      <c r="BY85" s="19">
        <v>185</v>
      </c>
      <c r="BZ85" s="19">
        <v>394</v>
      </c>
      <c r="CA85" s="19">
        <v>203</v>
      </c>
      <c r="CB85" s="19">
        <v>291</v>
      </c>
      <c r="CC85" s="19">
        <v>44</v>
      </c>
      <c r="CD85" s="19">
        <v>81</v>
      </c>
      <c r="CE85" s="20">
        <v>271</v>
      </c>
      <c r="CF85" s="21">
        <v>184</v>
      </c>
      <c r="CG85" s="21">
        <v>211</v>
      </c>
      <c r="CH85" s="21">
        <v>149</v>
      </c>
      <c r="CI85" s="21">
        <v>212</v>
      </c>
      <c r="CJ85" s="21"/>
      <c r="CK85" s="22">
        <f t="shared" si="11"/>
        <v>65</v>
      </c>
      <c r="CL85" s="23">
        <f t="shared" si="14"/>
        <v>1449.8</v>
      </c>
      <c r="CM85" s="16">
        <f t="shared" si="12"/>
        <v>94237</v>
      </c>
      <c r="CN85" s="24">
        <f t="shared" si="13"/>
        <v>6269</v>
      </c>
      <c r="CO85" s="7">
        <v>1977</v>
      </c>
      <c r="CP85" s="24">
        <f t="shared" si="16"/>
        <v>25</v>
      </c>
      <c r="CQ85" s="7" t="s">
        <v>150</v>
      </c>
      <c r="CR85" s="23"/>
    </row>
    <row r="86" spans="1:97" x14ac:dyDescent="0.3">
      <c r="A86" s="37">
        <v>84</v>
      </c>
      <c r="B86" s="37">
        <v>84</v>
      </c>
      <c r="C86">
        <v>79</v>
      </c>
      <c r="D86">
        <v>83</v>
      </c>
      <c r="E86" s="18">
        <v>215</v>
      </c>
      <c r="F86">
        <v>74</v>
      </c>
      <c r="G86">
        <v>1395</v>
      </c>
      <c r="H86">
        <v>1304</v>
      </c>
      <c r="I86" t="s">
        <v>326</v>
      </c>
      <c r="J86" t="s">
        <v>327</v>
      </c>
      <c r="L86" t="s">
        <v>309</v>
      </c>
      <c r="M86" t="s">
        <v>322</v>
      </c>
      <c r="O86" s="19"/>
      <c r="P86" s="19"/>
      <c r="Q86" s="13"/>
      <c r="R86" s="13"/>
      <c r="S86" s="13"/>
      <c r="T86" s="13">
        <v>3</v>
      </c>
      <c r="U86" s="13">
        <v>6</v>
      </c>
      <c r="V86" s="13"/>
      <c r="W86" s="13"/>
      <c r="X86" s="13">
        <v>10</v>
      </c>
      <c r="Y86" s="13">
        <v>2</v>
      </c>
      <c r="Z86" s="13">
        <v>4</v>
      </c>
      <c r="AA86" s="13">
        <v>2</v>
      </c>
      <c r="AB86" s="13">
        <v>3</v>
      </c>
      <c r="AC86" s="13">
        <v>20</v>
      </c>
      <c r="AD86" s="12">
        <v>12</v>
      </c>
      <c r="AE86" s="13">
        <v>35</v>
      </c>
      <c r="AF86" s="12">
        <v>10</v>
      </c>
      <c r="AG86" s="12">
        <v>4</v>
      </c>
      <c r="AH86" s="12">
        <v>5</v>
      </c>
      <c r="AI86" s="12">
        <v>12</v>
      </c>
      <c r="AJ86" s="12">
        <v>16</v>
      </c>
      <c r="AK86" s="12">
        <v>9</v>
      </c>
      <c r="AL86" s="12">
        <v>22</v>
      </c>
      <c r="AM86" s="12">
        <v>36</v>
      </c>
      <c r="AN86" s="12">
        <v>24</v>
      </c>
      <c r="AO86" s="12">
        <v>145</v>
      </c>
      <c r="AP86" s="12">
        <v>71</v>
      </c>
      <c r="AQ86" s="12">
        <v>15</v>
      </c>
      <c r="AR86" s="12">
        <v>4</v>
      </c>
      <c r="AS86" s="12">
        <v>5</v>
      </c>
      <c r="AT86" s="12">
        <v>12</v>
      </c>
      <c r="AU86" s="12">
        <v>1</v>
      </c>
      <c r="AV86" s="12">
        <v>3</v>
      </c>
      <c r="AW86" s="12">
        <v>25</v>
      </c>
      <c r="AX86" s="12">
        <v>11</v>
      </c>
      <c r="AY86" s="12">
        <v>28</v>
      </c>
      <c r="AZ86" s="12">
        <v>7</v>
      </c>
      <c r="BA86" s="12">
        <v>26</v>
      </c>
      <c r="BB86" s="12">
        <v>10</v>
      </c>
      <c r="BC86" s="12">
        <v>62</v>
      </c>
      <c r="BD86" s="12">
        <v>45</v>
      </c>
      <c r="BE86" s="12">
        <v>14</v>
      </c>
      <c r="BF86" s="12">
        <v>47</v>
      </c>
      <c r="BG86" s="12">
        <v>40</v>
      </c>
      <c r="BH86" s="12">
        <v>20</v>
      </c>
      <c r="BI86" s="12">
        <v>19</v>
      </c>
      <c r="BJ86" s="12">
        <v>3</v>
      </c>
      <c r="BK86" s="12">
        <v>4</v>
      </c>
      <c r="BL86" s="12">
        <v>1</v>
      </c>
      <c r="BM86" s="12">
        <v>2</v>
      </c>
      <c r="BN86" s="12">
        <v>2</v>
      </c>
      <c r="BO86" s="12">
        <v>5</v>
      </c>
      <c r="BP86" s="12"/>
      <c r="BQ86" s="12">
        <v>11</v>
      </c>
      <c r="BR86" s="12">
        <v>1</v>
      </c>
      <c r="BS86" s="12">
        <v>2</v>
      </c>
      <c r="BT86" s="12"/>
      <c r="BU86" s="12">
        <v>5</v>
      </c>
      <c r="BV86" s="12"/>
      <c r="BW86" s="12">
        <v>4</v>
      </c>
      <c r="BX86" s="12">
        <v>1</v>
      </c>
      <c r="BY86" s="12"/>
      <c r="BZ86" s="12">
        <v>1</v>
      </c>
      <c r="CA86" s="12"/>
      <c r="CB86" s="12">
        <v>2</v>
      </c>
      <c r="CC86" s="12">
        <v>0</v>
      </c>
      <c r="CD86" s="12">
        <v>0</v>
      </c>
      <c r="CE86" s="20">
        <v>1</v>
      </c>
      <c r="CF86" s="21">
        <v>0</v>
      </c>
      <c r="CG86" s="21">
        <v>0</v>
      </c>
      <c r="CH86" s="21">
        <v>0</v>
      </c>
      <c r="CI86" s="21">
        <v>0</v>
      </c>
      <c r="CJ86" s="21"/>
      <c r="CK86" s="22">
        <f t="shared" si="11"/>
        <v>53</v>
      </c>
      <c r="CL86" s="23">
        <f t="shared" si="14"/>
        <v>16.622641509433961</v>
      </c>
      <c r="CM86" s="16">
        <f t="shared" si="12"/>
        <v>881</v>
      </c>
      <c r="CN86" s="24">
        <f t="shared" si="13"/>
        <v>145</v>
      </c>
      <c r="CO86" s="7">
        <v>1978</v>
      </c>
      <c r="CP86" s="24">
        <f t="shared" si="16"/>
        <v>1</v>
      </c>
      <c r="CQ86" s="25" t="s">
        <v>163</v>
      </c>
      <c r="CR86" s="23"/>
    </row>
    <row r="87" spans="1:97" x14ac:dyDescent="0.3">
      <c r="A87" s="37">
        <v>85</v>
      </c>
      <c r="B87" s="37">
        <v>85</v>
      </c>
      <c r="C87">
        <v>80</v>
      </c>
      <c r="D87">
        <v>84</v>
      </c>
      <c r="E87" s="18">
        <v>217</v>
      </c>
      <c r="F87">
        <v>75</v>
      </c>
      <c r="G87">
        <v>1398</v>
      </c>
      <c r="H87">
        <v>1307</v>
      </c>
      <c r="I87" t="s">
        <v>328</v>
      </c>
      <c r="J87" t="s">
        <v>329</v>
      </c>
      <c r="L87" t="s">
        <v>309</v>
      </c>
      <c r="M87" t="s">
        <v>322</v>
      </c>
      <c r="O87" s="19"/>
      <c r="P87" s="1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>
        <v>2</v>
      </c>
      <c r="AC87" s="13"/>
      <c r="AD87" s="12"/>
      <c r="AE87" s="13"/>
      <c r="AF87" s="12"/>
      <c r="AG87" s="12"/>
      <c r="AH87" s="12">
        <v>2</v>
      </c>
      <c r="AI87" s="12"/>
      <c r="AJ87" s="12"/>
      <c r="AK87" s="12">
        <v>2</v>
      </c>
      <c r="AL87" s="12"/>
      <c r="AM87" s="12">
        <v>1</v>
      </c>
      <c r="AN87" s="12">
        <v>1</v>
      </c>
      <c r="AO87" s="12"/>
      <c r="AP87" s="12"/>
      <c r="AQ87" s="12"/>
      <c r="AR87" s="12"/>
      <c r="AS87" s="12">
        <v>2</v>
      </c>
      <c r="AT87" s="12"/>
      <c r="AU87" s="12"/>
      <c r="AV87" s="12"/>
      <c r="AW87" s="12"/>
      <c r="AX87" s="12">
        <v>1</v>
      </c>
      <c r="AY87" s="12"/>
      <c r="AZ87" s="12">
        <v>1</v>
      </c>
      <c r="BA87" s="12">
        <v>1</v>
      </c>
      <c r="BB87" s="12">
        <v>3</v>
      </c>
      <c r="BC87" s="12">
        <v>4</v>
      </c>
      <c r="BD87" s="12">
        <v>1</v>
      </c>
      <c r="BE87" s="12">
        <v>1</v>
      </c>
      <c r="BF87" s="12">
        <v>3</v>
      </c>
      <c r="BG87" s="12">
        <v>9</v>
      </c>
      <c r="BH87" s="12"/>
      <c r="BI87" s="12">
        <v>1</v>
      </c>
      <c r="BJ87" s="12">
        <v>2</v>
      </c>
      <c r="BK87" s="12"/>
      <c r="BL87" s="12"/>
      <c r="BM87" s="12">
        <v>3</v>
      </c>
      <c r="BN87" s="12">
        <v>1</v>
      </c>
      <c r="BO87" s="12"/>
      <c r="BP87" s="12">
        <v>1</v>
      </c>
      <c r="BQ87" s="12">
        <v>7</v>
      </c>
      <c r="BR87" s="12">
        <v>3</v>
      </c>
      <c r="BS87" s="12">
        <v>3</v>
      </c>
      <c r="BT87" s="12"/>
      <c r="BU87" s="12">
        <v>9</v>
      </c>
      <c r="BV87" s="12">
        <v>8</v>
      </c>
      <c r="BW87" s="12">
        <v>4</v>
      </c>
      <c r="BX87" s="12">
        <v>8</v>
      </c>
      <c r="BY87" s="28">
        <v>12</v>
      </c>
      <c r="BZ87" s="12">
        <v>5</v>
      </c>
      <c r="CA87" s="12">
        <v>1</v>
      </c>
      <c r="CB87" s="28">
        <v>13</v>
      </c>
      <c r="CC87" s="19">
        <v>5</v>
      </c>
      <c r="CD87" s="19">
        <v>1</v>
      </c>
      <c r="CE87" s="20">
        <v>15</v>
      </c>
      <c r="CF87" s="21">
        <v>11</v>
      </c>
      <c r="CG87" s="39">
        <v>24</v>
      </c>
      <c r="CH87" s="39">
        <v>9</v>
      </c>
      <c r="CI87" s="42">
        <v>25</v>
      </c>
      <c r="CJ87" s="21"/>
      <c r="CK87" s="22">
        <f t="shared" si="11"/>
        <v>38</v>
      </c>
      <c r="CL87" s="23">
        <f t="shared" si="14"/>
        <v>5.3947368421052628</v>
      </c>
      <c r="CM87" s="16">
        <f t="shared" si="12"/>
        <v>205</v>
      </c>
      <c r="CN87" s="24">
        <f t="shared" si="13"/>
        <v>25</v>
      </c>
      <c r="CO87" s="25" t="s">
        <v>240</v>
      </c>
      <c r="CP87" s="24">
        <f>SMALL(W87:CI87,COUNTIF(W87:CI87,0)+1)</f>
        <v>1</v>
      </c>
      <c r="CQ87" s="34" t="s">
        <v>59</v>
      </c>
      <c r="CR87" s="23"/>
    </row>
    <row r="88" spans="1:97" x14ac:dyDescent="0.3">
      <c r="A88" s="43"/>
      <c r="B88" s="37">
        <v>86</v>
      </c>
      <c r="C88" s="29">
        <v>83</v>
      </c>
      <c r="D88" s="29">
        <v>87</v>
      </c>
      <c r="E88" s="18">
        <v>218</v>
      </c>
      <c r="F88">
        <v>77</v>
      </c>
      <c r="G88">
        <v>1426</v>
      </c>
      <c r="H88">
        <v>1333</v>
      </c>
      <c r="I88" t="s">
        <v>330</v>
      </c>
      <c r="J88" s="54" t="s">
        <v>331</v>
      </c>
      <c r="L88" t="s">
        <v>309</v>
      </c>
      <c r="M88" t="s">
        <v>332</v>
      </c>
      <c r="O88" s="19"/>
      <c r="P88" s="19"/>
      <c r="Q88" s="13"/>
      <c r="R88" s="13"/>
      <c r="S88" s="13"/>
      <c r="T88" s="13"/>
      <c r="U88" s="13"/>
      <c r="V88" s="13"/>
      <c r="W88" s="13"/>
      <c r="X88" s="13">
        <v>1</v>
      </c>
      <c r="Y88" s="13">
        <v>3</v>
      </c>
      <c r="Z88" s="13">
        <v>160</v>
      </c>
      <c r="AA88" s="13"/>
      <c r="AB88" s="13">
        <v>4</v>
      </c>
      <c r="AC88" s="13"/>
      <c r="AD88" s="12">
        <v>22</v>
      </c>
      <c r="AE88" s="13"/>
      <c r="AF88" s="12"/>
      <c r="AG88" s="12"/>
      <c r="AH88" s="12"/>
      <c r="AI88" s="12">
        <v>3</v>
      </c>
      <c r="AJ88" s="12"/>
      <c r="AK88" s="12"/>
      <c r="AL88" s="12">
        <v>2</v>
      </c>
      <c r="AM88" s="12"/>
      <c r="AN88" s="12">
        <v>1</v>
      </c>
      <c r="AO88" s="12">
        <v>5</v>
      </c>
      <c r="AP88" s="12"/>
      <c r="AQ88" s="12"/>
      <c r="AR88" s="12">
        <v>3</v>
      </c>
      <c r="AS88" s="12">
        <v>5</v>
      </c>
      <c r="AT88" s="12">
        <v>10</v>
      </c>
      <c r="AU88" s="12">
        <v>10</v>
      </c>
      <c r="AV88" s="12">
        <v>6</v>
      </c>
      <c r="AW88" s="12">
        <v>4</v>
      </c>
      <c r="AX88" s="12">
        <v>10</v>
      </c>
      <c r="AY88" s="12">
        <v>26</v>
      </c>
      <c r="AZ88" s="12">
        <v>3</v>
      </c>
      <c r="BA88" s="12">
        <v>9</v>
      </c>
      <c r="BB88" s="12">
        <v>2</v>
      </c>
      <c r="BC88" s="12">
        <v>11</v>
      </c>
      <c r="BD88" s="12">
        <v>38</v>
      </c>
      <c r="BE88" s="12">
        <v>20</v>
      </c>
      <c r="BF88" s="12">
        <v>35</v>
      </c>
      <c r="BG88" s="12">
        <v>15</v>
      </c>
      <c r="BH88" s="12">
        <v>6</v>
      </c>
      <c r="BI88" s="12">
        <v>11</v>
      </c>
      <c r="BJ88" s="12">
        <v>25</v>
      </c>
      <c r="BK88" s="12">
        <v>7</v>
      </c>
      <c r="BL88" s="12">
        <v>15</v>
      </c>
      <c r="BM88" s="12">
        <v>17</v>
      </c>
      <c r="BN88" s="12">
        <v>2</v>
      </c>
      <c r="BO88" s="12">
        <v>15</v>
      </c>
      <c r="BP88" s="12">
        <v>40</v>
      </c>
      <c r="BQ88" s="12">
        <v>60</v>
      </c>
      <c r="BR88" s="12">
        <v>40</v>
      </c>
      <c r="BS88" s="12">
        <v>19</v>
      </c>
      <c r="BT88" s="12">
        <v>8</v>
      </c>
      <c r="BU88" s="12">
        <v>30</v>
      </c>
      <c r="BV88" s="12">
        <v>43</v>
      </c>
      <c r="BW88" s="12">
        <v>69</v>
      </c>
      <c r="BX88" s="12"/>
      <c r="BY88" s="12"/>
      <c r="BZ88" s="12"/>
      <c r="CA88" s="12"/>
      <c r="CB88" s="12"/>
      <c r="CC88" s="12"/>
      <c r="CD88" s="12"/>
      <c r="CE88" s="20"/>
      <c r="CF88" s="21">
        <v>0</v>
      </c>
      <c r="CG88" s="21"/>
      <c r="CH88" s="21"/>
      <c r="CI88" s="21"/>
      <c r="CJ88" s="21"/>
      <c r="CK88" s="22">
        <f t="shared" si="11"/>
        <v>41</v>
      </c>
      <c r="CL88" s="23">
        <f t="shared" si="14"/>
        <v>19.878048780487806</v>
      </c>
      <c r="CM88" s="16">
        <f t="shared" si="12"/>
        <v>815</v>
      </c>
      <c r="CN88" s="24">
        <f t="shared" si="13"/>
        <v>160</v>
      </c>
      <c r="CO88" s="7">
        <v>1963</v>
      </c>
      <c r="CP88" s="24">
        <f t="shared" ref="CP88:CP98" si="17">SMALL(W88:CI88,COUNTIF(W88:CI88,0)+1)</f>
        <v>1</v>
      </c>
      <c r="CQ88" s="7"/>
      <c r="CR88" s="23"/>
      <c r="CS88" s="55" t="s">
        <v>333</v>
      </c>
    </row>
    <row r="89" spans="1:97" x14ac:dyDescent="0.3">
      <c r="A89" s="43"/>
      <c r="B89" s="37">
        <v>87</v>
      </c>
      <c r="C89" s="29">
        <v>84</v>
      </c>
      <c r="D89" s="29">
        <v>88</v>
      </c>
      <c r="E89" s="18">
        <v>219</v>
      </c>
      <c r="F89">
        <v>76</v>
      </c>
      <c r="G89">
        <v>1427</v>
      </c>
      <c r="H89">
        <v>1334</v>
      </c>
      <c r="I89" t="s">
        <v>334</v>
      </c>
      <c r="J89" s="54" t="s">
        <v>335</v>
      </c>
      <c r="L89" t="s">
        <v>309</v>
      </c>
      <c r="M89" t="s">
        <v>332</v>
      </c>
      <c r="O89" s="19">
        <v>2</v>
      </c>
      <c r="P89" s="19"/>
      <c r="Q89" s="13">
        <v>3</v>
      </c>
      <c r="R89" s="13">
        <v>4</v>
      </c>
      <c r="S89" s="13">
        <v>4</v>
      </c>
      <c r="T89" s="13">
        <v>25</v>
      </c>
      <c r="U89" s="13">
        <v>47</v>
      </c>
      <c r="V89" s="13">
        <v>30</v>
      </c>
      <c r="W89" s="13">
        <v>33</v>
      </c>
      <c r="X89" s="13">
        <v>236</v>
      </c>
      <c r="Y89" s="13">
        <v>90</v>
      </c>
      <c r="Z89" s="13">
        <v>160</v>
      </c>
      <c r="AA89" s="13">
        <v>90</v>
      </c>
      <c r="AB89" s="13">
        <v>250</v>
      </c>
      <c r="AC89" s="13">
        <v>150</v>
      </c>
      <c r="AD89" s="12">
        <v>140</v>
      </c>
      <c r="AE89" s="13">
        <v>170</v>
      </c>
      <c r="AF89" s="12">
        <v>164</v>
      </c>
      <c r="AG89" s="12">
        <v>118</v>
      </c>
      <c r="AH89" s="12">
        <v>287</v>
      </c>
      <c r="AI89" s="12">
        <v>107</v>
      </c>
      <c r="AJ89" s="12">
        <v>197</v>
      </c>
      <c r="AK89" s="12">
        <v>200</v>
      </c>
      <c r="AL89" s="12">
        <v>455</v>
      </c>
      <c r="AM89" s="12">
        <v>192</v>
      </c>
      <c r="AN89" s="12">
        <v>403</v>
      </c>
      <c r="AO89" s="12">
        <v>111</v>
      </c>
      <c r="AP89" s="12">
        <v>268</v>
      </c>
      <c r="AQ89" s="12">
        <v>658</v>
      </c>
      <c r="AR89" s="12">
        <v>320</v>
      </c>
      <c r="AS89" s="12">
        <v>227</v>
      </c>
      <c r="AT89" s="12">
        <v>710</v>
      </c>
      <c r="AU89" s="12">
        <v>173</v>
      </c>
      <c r="AV89" s="12">
        <v>238</v>
      </c>
      <c r="AW89" s="12">
        <v>321</v>
      </c>
      <c r="AX89" s="12">
        <v>288</v>
      </c>
      <c r="AY89" s="12">
        <v>458</v>
      </c>
      <c r="AZ89" s="12">
        <v>175</v>
      </c>
      <c r="BA89" s="12">
        <v>277</v>
      </c>
      <c r="BB89" s="12">
        <v>281</v>
      </c>
      <c r="BC89" s="12">
        <v>267</v>
      </c>
      <c r="BD89" s="12">
        <v>347</v>
      </c>
      <c r="BE89" s="12">
        <v>276</v>
      </c>
      <c r="BF89" s="12">
        <v>404</v>
      </c>
      <c r="BG89" s="12">
        <v>174</v>
      </c>
      <c r="BH89" s="12">
        <v>198</v>
      </c>
      <c r="BI89" s="12">
        <v>237</v>
      </c>
      <c r="BJ89" s="12">
        <v>390</v>
      </c>
      <c r="BK89" s="12">
        <v>232</v>
      </c>
      <c r="BL89" s="12">
        <v>427</v>
      </c>
      <c r="BM89" s="12">
        <v>239</v>
      </c>
      <c r="BN89" s="12">
        <v>123</v>
      </c>
      <c r="BO89" s="12">
        <v>197</v>
      </c>
      <c r="BP89" s="12">
        <v>219</v>
      </c>
      <c r="BQ89" s="12">
        <v>276</v>
      </c>
      <c r="BR89" s="12">
        <v>256</v>
      </c>
      <c r="BS89" s="12">
        <v>242</v>
      </c>
      <c r="BT89" s="12">
        <v>98</v>
      </c>
      <c r="BU89" s="12">
        <v>317</v>
      </c>
      <c r="BV89" s="12">
        <v>160</v>
      </c>
      <c r="BW89" s="12">
        <v>211</v>
      </c>
      <c r="BX89" s="12"/>
      <c r="BY89" s="12"/>
      <c r="BZ89" s="12"/>
      <c r="CA89" s="12"/>
      <c r="CB89" s="12"/>
      <c r="CC89" s="12"/>
      <c r="CD89" s="12"/>
      <c r="CE89" s="20"/>
      <c r="CF89" s="21">
        <v>0</v>
      </c>
      <c r="CG89" s="21"/>
      <c r="CH89" s="21"/>
      <c r="CI89" s="21"/>
      <c r="CJ89" s="21"/>
      <c r="CK89" s="22">
        <f t="shared" si="11"/>
        <v>53</v>
      </c>
      <c r="CL89" s="23">
        <f t="shared" si="14"/>
        <v>249.75471698113208</v>
      </c>
      <c r="CM89" s="16">
        <f t="shared" si="12"/>
        <v>13237</v>
      </c>
      <c r="CN89" s="24">
        <f t="shared" si="13"/>
        <v>710</v>
      </c>
      <c r="CO89" s="7">
        <v>1983</v>
      </c>
      <c r="CP89" s="24">
        <f t="shared" si="17"/>
        <v>33</v>
      </c>
      <c r="CQ89" s="7"/>
      <c r="CR89" s="23"/>
      <c r="CS89" s="55" t="s">
        <v>336</v>
      </c>
    </row>
    <row r="90" spans="1:97" x14ac:dyDescent="0.3">
      <c r="A90" s="37">
        <v>88</v>
      </c>
      <c r="B90" s="37">
        <v>88</v>
      </c>
      <c r="C90">
        <v>85</v>
      </c>
      <c r="D90">
        <v>89</v>
      </c>
      <c r="E90" s="18">
        <v>221</v>
      </c>
      <c r="J90" s="37" t="s">
        <v>337</v>
      </c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2"/>
      <c r="AE90" s="13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>
        <v>171</v>
      </c>
      <c r="BY90" s="12">
        <v>291</v>
      </c>
      <c r="BZ90" s="12">
        <v>254</v>
      </c>
      <c r="CA90" s="12">
        <v>296</v>
      </c>
      <c r="CB90" s="12">
        <v>193</v>
      </c>
      <c r="CC90" s="12">
        <v>103</v>
      </c>
      <c r="CD90" s="12">
        <v>144</v>
      </c>
      <c r="CE90" s="20">
        <v>208</v>
      </c>
      <c r="CF90" s="21">
        <v>284</v>
      </c>
      <c r="CG90" s="21">
        <v>255</v>
      </c>
      <c r="CH90" s="21">
        <v>251</v>
      </c>
      <c r="CI90" s="21">
        <v>201</v>
      </c>
      <c r="CJ90" s="21"/>
      <c r="CK90" s="22">
        <f t="shared" si="11"/>
        <v>12</v>
      </c>
      <c r="CL90" s="23">
        <f t="shared" si="14"/>
        <v>220.91666666666666</v>
      </c>
      <c r="CM90" s="16">
        <f t="shared" si="12"/>
        <v>2651</v>
      </c>
      <c r="CN90" s="24">
        <f t="shared" si="13"/>
        <v>296</v>
      </c>
      <c r="CO90" s="56" t="s">
        <v>323</v>
      </c>
      <c r="CP90" s="24">
        <f t="shared" si="17"/>
        <v>103</v>
      </c>
      <c r="CQ90" s="57" t="s">
        <v>59</v>
      </c>
      <c r="CR90" s="23"/>
      <c r="CS90" s="32" t="s">
        <v>338</v>
      </c>
    </row>
    <row r="91" spans="1:97" x14ac:dyDescent="0.3">
      <c r="A91" s="37">
        <v>89</v>
      </c>
      <c r="B91" s="37">
        <v>89</v>
      </c>
      <c r="C91">
        <v>86</v>
      </c>
      <c r="D91">
        <v>90</v>
      </c>
      <c r="E91" s="18">
        <v>224</v>
      </c>
      <c r="F91">
        <v>78</v>
      </c>
      <c r="G91">
        <v>1436</v>
      </c>
      <c r="H91">
        <v>1343</v>
      </c>
      <c r="I91" t="s">
        <v>339</v>
      </c>
      <c r="J91" t="s">
        <v>340</v>
      </c>
      <c r="L91" t="s">
        <v>309</v>
      </c>
      <c r="M91" t="s">
        <v>332</v>
      </c>
      <c r="O91" s="19"/>
      <c r="P91" s="19"/>
      <c r="Q91" s="13"/>
      <c r="R91" s="13">
        <v>14</v>
      </c>
      <c r="S91" s="13">
        <v>6</v>
      </c>
      <c r="T91" s="13">
        <v>15</v>
      </c>
      <c r="U91" s="13">
        <v>17</v>
      </c>
      <c r="V91" s="13">
        <v>17</v>
      </c>
      <c r="W91" s="13">
        <v>19</v>
      </c>
      <c r="X91" s="13">
        <v>123</v>
      </c>
      <c r="Y91" s="13">
        <v>95</v>
      </c>
      <c r="Z91" s="13">
        <v>180</v>
      </c>
      <c r="AA91" s="13">
        <v>76</v>
      </c>
      <c r="AB91" s="13">
        <v>67</v>
      </c>
      <c r="AC91" s="13">
        <v>120</v>
      </c>
      <c r="AD91" s="12">
        <v>100</v>
      </c>
      <c r="AE91" s="13">
        <v>96</v>
      </c>
      <c r="AF91" s="12">
        <v>103</v>
      </c>
      <c r="AG91" s="12">
        <v>113</v>
      </c>
      <c r="AH91" s="12">
        <v>217</v>
      </c>
      <c r="AI91" s="12">
        <v>107</v>
      </c>
      <c r="AJ91" s="12">
        <v>88</v>
      </c>
      <c r="AK91" s="12">
        <v>127</v>
      </c>
      <c r="AL91" s="12">
        <v>126</v>
      </c>
      <c r="AM91" s="12">
        <v>95</v>
      </c>
      <c r="AN91" s="12">
        <v>146</v>
      </c>
      <c r="AO91" s="12">
        <v>135</v>
      </c>
      <c r="AP91" s="12">
        <v>140</v>
      </c>
      <c r="AQ91" s="12">
        <v>168</v>
      </c>
      <c r="AR91" s="12">
        <v>178</v>
      </c>
      <c r="AS91" s="12">
        <v>164</v>
      </c>
      <c r="AT91" s="12">
        <v>242</v>
      </c>
      <c r="AU91" s="12">
        <v>171</v>
      </c>
      <c r="AV91" s="12">
        <v>155</v>
      </c>
      <c r="AW91" s="12">
        <v>202</v>
      </c>
      <c r="AX91" s="12">
        <v>252</v>
      </c>
      <c r="AY91" s="12">
        <v>293</v>
      </c>
      <c r="AZ91" s="12">
        <v>186</v>
      </c>
      <c r="BA91" s="12">
        <v>184</v>
      </c>
      <c r="BB91" s="12">
        <v>181</v>
      </c>
      <c r="BC91" s="12">
        <v>222</v>
      </c>
      <c r="BD91" s="12">
        <v>236</v>
      </c>
      <c r="BE91" s="12">
        <v>296</v>
      </c>
      <c r="BF91" s="12">
        <v>241</v>
      </c>
      <c r="BG91" s="12">
        <v>254</v>
      </c>
      <c r="BH91" s="12">
        <v>210</v>
      </c>
      <c r="BI91" s="12">
        <v>219</v>
      </c>
      <c r="BJ91" s="12">
        <v>319</v>
      </c>
      <c r="BK91" s="12">
        <v>193</v>
      </c>
      <c r="BL91" s="12">
        <v>292</v>
      </c>
      <c r="BM91" s="12">
        <v>249</v>
      </c>
      <c r="BN91" s="12">
        <v>102</v>
      </c>
      <c r="BO91" s="12">
        <v>185</v>
      </c>
      <c r="BP91" s="12">
        <v>175</v>
      </c>
      <c r="BQ91" s="12">
        <v>295</v>
      </c>
      <c r="BR91" s="12">
        <v>281</v>
      </c>
      <c r="BS91" s="12">
        <v>210</v>
      </c>
      <c r="BT91" s="12">
        <v>87</v>
      </c>
      <c r="BU91" s="12">
        <v>258</v>
      </c>
      <c r="BV91" s="12">
        <v>183</v>
      </c>
      <c r="BW91" s="12">
        <v>204</v>
      </c>
      <c r="BX91" s="12">
        <v>180</v>
      </c>
      <c r="BY91" s="12">
        <v>189</v>
      </c>
      <c r="BZ91" s="12">
        <v>194</v>
      </c>
      <c r="CA91" s="12">
        <v>194</v>
      </c>
      <c r="CB91" s="12">
        <v>119</v>
      </c>
      <c r="CC91" s="12">
        <v>59</v>
      </c>
      <c r="CD91" s="12">
        <v>94</v>
      </c>
      <c r="CE91" s="20">
        <v>163</v>
      </c>
      <c r="CF91" s="21">
        <v>127</v>
      </c>
      <c r="CG91" s="21">
        <v>172</v>
      </c>
      <c r="CH91" s="21">
        <v>143</v>
      </c>
      <c r="CI91" s="21">
        <v>152</v>
      </c>
      <c r="CJ91" s="21"/>
      <c r="CK91" s="22">
        <f t="shared" si="11"/>
        <v>65</v>
      </c>
      <c r="CL91" s="23">
        <f t="shared" si="14"/>
        <v>171.47692307692307</v>
      </c>
      <c r="CM91" s="16">
        <f t="shared" si="12"/>
        <v>11146</v>
      </c>
      <c r="CN91" s="24">
        <f t="shared" si="13"/>
        <v>319</v>
      </c>
      <c r="CO91" s="7">
        <v>1999</v>
      </c>
      <c r="CP91" s="24">
        <f t="shared" si="17"/>
        <v>19</v>
      </c>
      <c r="CQ91" s="7" t="s">
        <v>67</v>
      </c>
      <c r="CR91" s="23"/>
    </row>
    <row r="92" spans="1:97" x14ac:dyDescent="0.3">
      <c r="A92" s="37">
        <v>90</v>
      </c>
      <c r="B92" s="37">
        <v>90</v>
      </c>
      <c r="C92">
        <v>81</v>
      </c>
      <c r="D92">
        <v>85</v>
      </c>
      <c r="E92" s="18">
        <v>225</v>
      </c>
      <c r="F92">
        <v>70</v>
      </c>
      <c r="G92">
        <v>1403</v>
      </c>
      <c r="H92">
        <v>1310</v>
      </c>
      <c r="I92" t="s">
        <v>341</v>
      </c>
      <c r="J92" t="s">
        <v>342</v>
      </c>
      <c r="L92" t="s">
        <v>309</v>
      </c>
      <c r="M92" t="s">
        <v>343</v>
      </c>
      <c r="O92" s="19"/>
      <c r="P92" s="19"/>
      <c r="Q92" s="13"/>
      <c r="R92" s="13"/>
      <c r="S92" s="13"/>
      <c r="T92" s="13"/>
      <c r="U92" s="13">
        <v>2</v>
      </c>
      <c r="V92" s="13">
        <v>40</v>
      </c>
      <c r="W92" s="13">
        <v>9</v>
      </c>
      <c r="X92" s="13">
        <v>800</v>
      </c>
      <c r="Y92" s="13">
        <v>380</v>
      </c>
      <c r="Z92" s="13">
        <v>1000</v>
      </c>
      <c r="AA92" s="13">
        <v>220</v>
      </c>
      <c r="AB92" s="13">
        <v>47</v>
      </c>
      <c r="AC92" s="13">
        <v>920</v>
      </c>
      <c r="AD92" s="12">
        <v>2000</v>
      </c>
      <c r="AE92" s="13">
        <v>170</v>
      </c>
      <c r="AF92" s="12">
        <v>544</v>
      </c>
      <c r="AG92" s="12">
        <v>1480</v>
      </c>
      <c r="AH92" s="12">
        <v>512</v>
      </c>
      <c r="AI92" s="12">
        <v>344</v>
      </c>
      <c r="AJ92" s="12">
        <v>627</v>
      </c>
      <c r="AK92" s="12">
        <v>255</v>
      </c>
      <c r="AL92" s="12">
        <v>432</v>
      </c>
      <c r="AM92" s="12">
        <v>401</v>
      </c>
      <c r="AN92" s="12">
        <v>360</v>
      </c>
      <c r="AO92" s="12">
        <v>243</v>
      </c>
      <c r="AP92" s="12">
        <v>443</v>
      </c>
      <c r="AQ92" s="12">
        <v>364</v>
      </c>
      <c r="AR92" s="12">
        <v>742</v>
      </c>
      <c r="AS92" s="12">
        <v>154</v>
      </c>
      <c r="AT92" s="12">
        <v>356</v>
      </c>
      <c r="AU92" s="12">
        <v>154</v>
      </c>
      <c r="AV92" s="12">
        <v>1147</v>
      </c>
      <c r="AW92" s="12">
        <v>658</v>
      </c>
      <c r="AX92" s="12">
        <v>961</v>
      </c>
      <c r="AY92" s="12">
        <v>537</v>
      </c>
      <c r="AZ92" s="12">
        <v>1208</v>
      </c>
      <c r="BA92" s="12">
        <v>392</v>
      </c>
      <c r="BB92" s="12">
        <v>135</v>
      </c>
      <c r="BC92" s="12">
        <v>678</v>
      </c>
      <c r="BD92" s="12">
        <v>384</v>
      </c>
      <c r="BE92" s="12">
        <v>239</v>
      </c>
      <c r="BF92" s="12">
        <v>655</v>
      </c>
      <c r="BG92" s="12">
        <v>440</v>
      </c>
      <c r="BH92" s="12">
        <v>361</v>
      </c>
      <c r="BI92" s="12">
        <v>231</v>
      </c>
      <c r="BJ92" s="12">
        <v>543</v>
      </c>
      <c r="BK92" s="12">
        <v>536</v>
      </c>
      <c r="BL92" s="12">
        <v>254</v>
      </c>
      <c r="BM92" s="12">
        <v>551</v>
      </c>
      <c r="BN92" s="12">
        <v>1233</v>
      </c>
      <c r="BO92" s="12">
        <v>110</v>
      </c>
      <c r="BP92" s="12">
        <v>560</v>
      </c>
      <c r="BQ92" s="12">
        <v>310</v>
      </c>
      <c r="BR92" s="12">
        <v>337</v>
      </c>
      <c r="BS92" s="12">
        <v>253</v>
      </c>
      <c r="BT92" s="12">
        <v>341</v>
      </c>
      <c r="BU92" s="12">
        <v>494</v>
      </c>
      <c r="BV92" s="12">
        <v>354</v>
      </c>
      <c r="BW92" s="12">
        <v>645</v>
      </c>
      <c r="BX92" s="12">
        <v>835</v>
      </c>
      <c r="BY92" s="12">
        <v>377</v>
      </c>
      <c r="BZ92" s="12">
        <v>396</v>
      </c>
      <c r="CA92" s="12">
        <v>203</v>
      </c>
      <c r="CB92" s="12">
        <v>225</v>
      </c>
      <c r="CC92" s="12">
        <v>0</v>
      </c>
      <c r="CD92" s="12">
        <v>86</v>
      </c>
      <c r="CE92" s="20">
        <v>966</v>
      </c>
      <c r="CF92" s="21">
        <v>131</v>
      </c>
      <c r="CG92" s="21">
        <v>243</v>
      </c>
      <c r="CH92" s="21">
        <v>661</v>
      </c>
      <c r="CI92" s="21">
        <v>206</v>
      </c>
      <c r="CJ92" s="21"/>
      <c r="CK92" s="22">
        <f t="shared" si="11"/>
        <v>64</v>
      </c>
      <c r="CL92" s="23">
        <f t="shared" si="14"/>
        <v>497.390625</v>
      </c>
      <c r="CM92" s="16">
        <f t="shared" si="12"/>
        <v>31833</v>
      </c>
      <c r="CN92" s="24">
        <f t="shared" si="13"/>
        <v>2000</v>
      </c>
      <c r="CO92" s="7">
        <v>1967</v>
      </c>
      <c r="CP92" s="24">
        <f t="shared" si="17"/>
        <v>9</v>
      </c>
      <c r="CQ92" s="7" t="s">
        <v>67</v>
      </c>
      <c r="CR92" s="23"/>
    </row>
    <row r="93" spans="1:97" x14ac:dyDescent="0.3">
      <c r="A93" s="37">
        <v>91</v>
      </c>
      <c r="B93" s="37">
        <v>91</v>
      </c>
      <c r="C93">
        <v>82</v>
      </c>
      <c r="D93">
        <v>86</v>
      </c>
      <c r="E93" s="18">
        <v>230</v>
      </c>
      <c r="F93">
        <v>71</v>
      </c>
      <c r="G93">
        <v>1424</v>
      </c>
      <c r="H93">
        <v>1331</v>
      </c>
      <c r="I93" t="s">
        <v>344</v>
      </c>
      <c r="J93" t="s">
        <v>345</v>
      </c>
      <c r="L93" t="s">
        <v>309</v>
      </c>
      <c r="M93" t="s">
        <v>346</v>
      </c>
      <c r="N93" t="s">
        <v>347</v>
      </c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2"/>
      <c r="AE93" s="13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>
        <v>1</v>
      </c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>
        <v>5</v>
      </c>
      <c r="BI93" s="12"/>
      <c r="BJ93" s="12">
        <v>5</v>
      </c>
      <c r="BK93" s="12"/>
      <c r="BL93" s="12"/>
      <c r="BM93" s="12"/>
      <c r="BN93" s="12"/>
      <c r="BO93" s="12"/>
      <c r="BP93" s="12"/>
      <c r="BQ93" s="12"/>
      <c r="BR93" s="12"/>
      <c r="BS93" s="12">
        <v>3</v>
      </c>
      <c r="BT93" s="12"/>
      <c r="BU93" s="12"/>
      <c r="BV93" s="12"/>
      <c r="BW93" s="12"/>
      <c r="BX93" s="12"/>
      <c r="BY93" s="12"/>
      <c r="BZ93" s="12"/>
      <c r="CA93" s="12"/>
      <c r="CB93" s="12"/>
      <c r="CC93" s="12">
        <v>0</v>
      </c>
      <c r="CD93" s="12">
        <v>0</v>
      </c>
      <c r="CE93" s="20"/>
      <c r="CF93" s="21">
        <v>0</v>
      </c>
      <c r="CG93" s="21">
        <v>0</v>
      </c>
      <c r="CH93" s="21">
        <v>0</v>
      </c>
      <c r="CI93" s="21">
        <v>0</v>
      </c>
      <c r="CJ93" s="21"/>
      <c r="CK93" s="22">
        <f t="shared" si="11"/>
        <v>4</v>
      </c>
      <c r="CL93" s="23">
        <f t="shared" si="14"/>
        <v>3.5</v>
      </c>
      <c r="CM93" s="16">
        <f t="shared" si="12"/>
        <v>14</v>
      </c>
      <c r="CN93" s="24">
        <f t="shared" si="13"/>
        <v>5</v>
      </c>
      <c r="CO93" s="7">
        <v>1999</v>
      </c>
      <c r="CP93" s="24">
        <f t="shared" si="17"/>
        <v>1</v>
      </c>
      <c r="CQ93" s="8" t="s">
        <v>203</v>
      </c>
      <c r="CR93" s="23"/>
    </row>
    <row r="94" spans="1:97" x14ac:dyDescent="0.3">
      <c r="A94" s="37">
        <v>92</v>
      </c>
      <c r="B94" s="37">
        <v>92</v>
      </c>
      <c r="C94">
        <v>94</v>
      </c>
      <c r="D94">
        <v>98</v>
      </c>
      <c r="E94" s="18">
        <v>233</v>
      </c>
      <c r="F94">
        <v>86</v>
      </c>
      <c r="G94">
        <v>1509</v>
      </c>
      <c r="H94">
        <v>1403</v>
      </c>
      <c r="I94" t="s">
        <v>348</v>
      </c>
      <c r="J94" t="s">
        <v>349</v>
      </c>
      <c r="L94" t="s">
        <v>309</v>
      </c>
      <c r="M94" t="s">
        <v>350</v>
      </c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>
        <v>1</v>
      </c>
      <c r="AA94" s="13">
        <v>3</v>
      </c>
      <c r="AB94" s="13">
        <v>3</v>
      </c>
      <c r="AC94" s="13">
        <v>1</v>
      </c>
      <c r="AD94" s="12">
        <v>6</v>
      </c>
      <c r="AE94" s="13">
        <v>2</v>
      </c>
      <c r="AF94" s="12">
        <v>1</v>
      </c>
      <c r="AG94" s="12">
        <v>4</v>
      </c>
      <c r="AH94" s="12">
        <v>3</v>
      </c>
      <c r="AI94" s="12">
        <v>1</v>
      </c>
      <c r="AJ94" s="12">
        <v>10</v>
      </c>
      <c r="AK94" s="12">
        <v>11</v>
      </c>
      <c r="AL94" s="12">
        <v>7</v>
      </c>
      <c r="AM94" s="12">
        <v>27</v>
      </c>
      <c r="AN94" s="12">
        <v>3</v>
      </c>
      <c r="AO94" s="12">
        <v>4</v>
      </c>
      <c r="AP94" s="12">
        <v>4</v>
      </c>
      <c r="AQ94" s="12">
        <v>12</v>
      </c>
      <c r="AR94" s="12">
        <v>5</v>
      </c>
      <c r="AS94" s="12">
        <v>13</v>
      </c>
      <c r="AT94" s="12">
        <v>12</v>
      </c>
      <c r="AU94" s="12">
        <v>20</v>
      </c>
      <c r="AV94" s="12">
        <v>10</v>
      </c>
      <c r="AW94" s="12">
        <v>25</v>
      </c>
      <c r="AX94" s="12">
        <v>14</v>
      </c>
      <c r="AY94" s="12">
        <v>4</v>
      </c>
      <c r="AZ94" s="12">
        <v>28</v>
      </c>
      <c r="BA94" s="12">
        <v>1</v>
      </c>
      <c r="BB94" s="12">
        <v>4</v>
      </c>
      <c r="BC94" s="12">
        <v>9</v>
      </c>
      <c r="BD94" s="12">
        <v>13</v>
      </c>
      <c r="BE94" s="12">
        <v>5</v>
      </c>
      <c r="BF94" s="12">
        <v>3</v>
      </c>
      <c r="BG94" s="12"/>
      <c r="BH94" s="12">
        <v>3</v>
      </c>
      <c r="BI94" s="12">
        <v>2</v>
      </c>
      <c r="BJ94" s="12">
        <v>2</v>
      </c>
      <c r="BK94" s="12">
        <v>6</v>
      </c>
      <c r="BL94" s="12">
        <v>3</v>
      </c>
      <c r="BM94" s="12">
        <v>7</v>
      </c>
      <c r="BN94" s="12">
        <v>2</v>
      </c>
      <c r="BO94" s="12">
        <v>7</v>
      </c>
      <c r="BP94" s="12">
        <v>8</v>
      </c>
      <c r="BQ94" s="12">
        <v>3</v>
      </c>
      <c r="BR94" s="12">
        <v>9</v>
      </c>
      <c r="BS94" s="12">
        <v>10</v>
      </c>
      <c r="BT94" s="12">
        <v>2</v>
      </c>
      <c r="BU94" s="12">
        <v>3</v>
      </c>
      <c r="BV94" s="12">
        <v>8</v>
      </c>
      <c r="BW94" s="12">
        <v>3</v>
      </c>
      <c r="BX94" s="12">
        <v>1</v>
      </c>
      <c r="BY94" s="12">
        <v>3</v>
      </c>
      <c r="BZ94" s="12">
        <v>2</v>
      </c>
      <c r="CA94" s="12">
        <v>10</v>
      </c>
      <c r="CB94" s="12">
        <v>7</v>
      </c>
      <c r="CC94" s="12">
        <v>2</v>
      </c>
      <c r="CD94" s="12">
        <v>5</v>
      </c>
      <c r="CE94" s="20">
        <v>5</v>
      </c>
      <c r="CF94" s="21">
        <v>10</v>
      </c>
      <c r="CG94" s="21">
        <v>4</v>
      </c>
      <c r="CH94" s="21">
        <v>7</v>
      </c>
      <c r="CI94" s="21">
        <v>8</v>
      </c>
      <c r="CJ94" s="21"/>
      <c r="CK94" s="22">
        <f t="shared" si="11"/>
        <v>61</v>
      </c>
      <c r="CL94" s="23">
        <f t="shared" si="14"/>
        <v>6.7377049180327866</v>
      </c>
      <c r="CM94" s="16">
        <f t="shared" si="12"/>
        <v>411</v>
      </c>
      <c r="CN94" s="24">
        <f t="shared" si="13"/>
        <v>28</v>
      </c>
      <c r="CO94" s="7">
        <v>1989</v>
      </c>
      <c r="CP94" s="24">
        <f t="shared" si="17"/>
        <v>1</v>
      </c>
      <c r="CQ94" s="25" t="s">
        <v>351</v>
      </c>
      <c r="CR94" s="23"/>
    </row>
    <row r="95" spans="1:97" x14ac:dyDescent="0.3">
      <c r="A95" s="37">
        <v>93</v>
      </c>
      <c r="B95" s="37">
        <v>93</v>
      </c>
      <c r="C95">
        <v>93</v>
      </c>
      <c r="D95">
        <v>97</v>
      </c>
      <c r="E95" s="18">
        <v>234</v>
      </c>
      <c r="F95">
        <v>85</v>
      </c>
      <c r="G95">
        <v>1508</v>
      </c>
      <c r="H95">
        <v>1402</v>
      </c>
      <c r="I95" t="s">
        <v>352</v>
      </c>
      <c r="J95" s="37" t="s">
        <v>353</v>
      </c>
      <c r="L95" t="s">
        <v>309</v>
      </c>
      <c r="M95" t="s">
        <v>350</v>
      </c>
      <c r="O95" s="19"/>
      <c r="P95" s="19"/>
      <c r="Q95" s="13">
        <v>3</v>
      </c>
      <c r="R95" s="13">
        <v>2</v>
      </c>
      <c r="S95" s="13"/>
      <c r="T95" s="13">
        <v>3</v>
      </c>
      <c r="U95" s="13">
        <v>3</v>
      </c>
      <c r="V95" s="13"/>
      <c r="W95" s="13">
        <v>5</v>
      </c>
      <c r="X95" s="13">
        <v>1</v>
      </c>
      <c r="Y95" s="13"/>
      <c r="Z95" s="13">
        <v>5</v>
      </c>
      <c r="AA95" s="13">
        <v>5</v>
      </c>
      <c r="AB95" s="13">
        <v>6</v>
      </c>
      <c r="AC95" s="13">
        <v>8</v>
      </c>
      <c r="AD95" s="12">
        <v>49</v>
      </c>
      <c r="AE95" s="13">
        <v>5</v>
      </c>
      <c r="AF95" s="12"/>
      <c r="AG95" s="12">
        <v>39</v>
      </c>
      <c r="AH95" s="12">
        <v>30</v>
      </c>
      <c r="AI95" s="12">
        <v>35</v>
      </c>
      <c r="AJ95" s="12">
        <v>76</v>
      </c>
      <c r="AK95" s="12">
        <v>15</v>
      </c>
      <c r="AL95" s="12">
        <v>32</v>
      </c>
      <c r="AM95" s="12">
        <v>22</v>
      </c>
      <c r="AN95" s="12">
        <v>22</v>
      </c>
      <c r="AO95" s="12">
        <v>4</v>
      </c>
      <c r="AP95" s="12">
        <v>14</v>
      </c>
      <c r="AQ95" s="12">
        <v>9</v>
      </c>
      <c r="AR95" s="12">
        <v>3</v>
      </c>
      <c r="AS95" s="12">
        <v>16</v>
      </c>
      <c r="AT95" s="12">
        <v>16</v>
      </c>
      <c r="AU95" s="12">
        <v>13</v>
      </c>
      <c r="AV95" s="12">
        <v>25</v>
      </c>
      <c r="AW95" s="12">
        <v>28</v>
      </c>
      <c r="AX95" s="12">
        <v>11</v>
      </c>
      <c r="AY95" s="12">
        <v>13</v>
      </c>
      <c r="AZ95" s="12">
        <v>46</v>
      </c>
      <c r="BA95" s="12">
        <v>13</v>
      </c>
      <c r="BB95" s="12">
        <v>16</v>
      </c>
      <c r="BC95" s="12">
        <v>23</v>
      </c>
      <c r="BD95" s="12">
        <v>27</v>
      </c>
      <c r="BE95" s="12">
        <v>12</v>
      </c>
      <c r="BF95" s="12">
        <v>15</v>
      </c>
      <c r="BG95" s="12">
        <v>3</v>
      </c>
      <c r="BH95" s="12">
        <v>1</v>
      </c>
      <c r="BI95" s="12">
        <v>26</v>
      </c>
      <c r="BJ95" s="12"/>
      <c r="BK95" s="12">
        <v>35</v>
      </c>
      <c r="BL95" s="12">
        <v>32</v>
      </c>
      <c r="BM95" s="12">
        <v>11</v>
      </c>
      <c r="BN95" s="12">
        <v>30</v>
      </c>
      <c r="BO95" s="12">
        <v>25</v>
      </c>
      <c r="BP95" s="12">
        <v>32</v>
      </c>
      <c r="BQ95" s="12">
        <v>38</v>
      </c>
      <c r="BR95" s="12">
        <v>11</v>
      </c>
      <c r="BS95" s="12">
        <v>14</v>
      </c>
      <c r="BT95" s="12">
        <v>14</v>
      </c>
      <c r="BU95" s="12">
        <v>6</v>
      </c>
      <c r="BV95" s="19">
        <v>20</v>
      </c>
      <c r="BW95" s="28">
        <v>77</v>
      </c>
      <c r="BX95" s="19">
        <v>48</v>
      </c>
      <c r="BY95" s="19">
        <v>27</v>
      </c>
      <c r="BZ95" s="19">
        <v>22</v>
      </c>
      <c r="CA95" s="19">
        <v>18</v>
      </c>
      <c r="CB95" s="19">
        <v>28</v>
      </c>
      <c r="CC95" s="19">
        <v>29</v>
      </c>
      <c r="CD95" s="19">
        <v>27</v>
      </c>
      <c r="CE95" s="20">
        <v>9</v>
      </c>
      <c r="CF95" s="21">
        <v>24</v>
      </c>
      <c r="CG95" s="21">
        <v>19</v>
      </c>
      <c r="CH95" s="21">
        <v>32</v>
      </c>
      <c r="CI95" s="21">
        <v>35</v>
      </c>
      <c r="CJ95" s="21"/>
      <c r="CK95" s="22">
        <f t="shared" si="11"/>
        <v>62</v>
      </c>
      <c r="CL95" s="23">
        <f t="shared" si="14"/>
        <v>21.806451612903224</v>
      </c>
      <c r="CM95" s="16">
        <f t="shared" si="12"/>
        <v>1352</v>
      </c>
      <c r="CN95" s="24">
        <f t="shared" si="13"/>
        <v>77</v>
      </c>
      <c r="CO95" s="7" t="s">
        <v>354</v>
      </c>
      <c r="CP95" s="24">
        <f t="shared" si="17"/>
        <v>1</v>
      </c>
      <c r="CQ95" s="25" t="s">
        <v>355</v>
      </c>
      <c r="CR95" s="23"/>
    </row>
    <row r="96" spans="1:97" x14ac:dyDescent="0.3">
      <c r="A96" s="37">
        <v>94</v>
      </c>
      <c r="B96" s="37">
        <v>94</v>
      </c>
      <c r="C96">
        <v>87</v>
      </c>
      <c r="D96">
        <v>91</v>
      </c>
      <c r="E96" s="18">
        <v>235</v>
      </c>
      <c r="F96">
        <v>79</v>
      </c>
      <c r="G96">
        <v>1440</v>
      </c>
      <c r="H96">
        <v>1347</v>
      </c>
      <c r="I96" t="s">
        <v>356</v>
      </c>
      <c r="J96" t="s">
        <v>357</v>
      </c>
      <c r="L96" t="s">
        <v>309</v>
      </c>
      <c r="M96" t="s">
        <v>358</v>
      </c>
      <c r="N96" t="s">
        <v>359</v>
      </c>
      <c r="O96" s="19"/>
      <c r="P96" s="19"/>
      <c r="Q96" s="13"/>
      <c r="R96" s="13"/>
      <c r="S96" s="13"/>
      <c r="T96" s="13">
        <v>2</v>
      </c>
      <c r="U96" s="13"/>
      <c r="V96" s="13">
        <v>2</v>
      </c>
      <c r="W96" s="13">
        <v>1</v>
      </c>
      <c r="X96" s="13">
        <v>4</v>
      </c>
      <c r="Y96" s="13">
        <v>4</v>
      </c>
      <c r="Z96" s="13">
        <v>5</v>
      </c>
      <c r="AA96" s="13"/>
      <c r="AB96" s="13">
        <v>16</v>
      </c>
      <c r="AC96" s="13"/>
      <c r="AD96" s="12">
        <v>3</v>
      </c>
      <c r="AE96" s="13"/>
      <c r="AF96" s="12">
        <v>10</v>
      </c>
      <c r="AG96" s="12">
        <v>1</v>
      </c>
      <c r="AH96" s="12">
        <v>3</v>
      </c>
      <c r="AI96" s="12">
        <v>7</v>
      </c>
      <c r="AJ96" s="12"/>
      <c r="AK96" s="12">
        <v>18</v>
      </c>
      <c r="AL96" s="12">
        <v>10</v>
      </c>
      <c r="AM96" s="12">
        <v>2</v>
      </c>
      <c r="AN96" s="12">
        <v>23</v>
      </c>
      <c r="AO96" s="12">
        <v>1</v>
      </c>
      <c r="AP96" s="12">
        <v>1</v>
      </c>
      <c r="AQ96" s="12">
        <v>6</v>
      </c>
      <c r="AR96" s="12">
        <v>23</v>
      </c>
      <c r="AS96" s="12">
        <v>1</v>
      </c>
      <c r="AT96" s="12">
        <v>10</v>
      </c>
      <c r="AU96" s="12">
        <v>1</v>
      </c>
      <c r="AV96" s="12">
        <v>17</v>
      </c>
      <c r="AW96" s="12">
        <v>26</v>
      </c>
      <c r="AX96" s="12">
        <v>35</v>
      </c>
      <c r="AY96" s="12">
        <v>2</v>
      </c>
      <c r="AZ96" s="12">
        <v>19</v>
      </c>
      <c r="BA96" s="12">
        <v>17</v>
      </c>
      <c r="BB96" s="12">
        <v>6</v>
      </c>
      <c r="BC96" s="12">
        <v>6</v>
      </c>
      <c r="BD96" s="12">
        <v>34</v>
      </c>
      <c r="BE96" s="12">
        <v>4</v>
      </c>
      <c r="BF96" s="12">
        <v>21</v>
      </c>
      <c r="BG96" s="12"/>
      <c r="BH96" s="12">
        <v>2</v>
      </c>
      <c r="BI96" s="12">
        <v>2</v>
      </c>
      <c r="BJ96" s="12">
        <v>22</v>
      </c>
      <c r="BK96" s="12">
        <v>3</v>
      </c>
      <c r="BL96" s="12">
        <v>4</v>
      </c>
      <c r="BM96" s="12">
        <v>1</v>
      </c>
      <c r="BN96" s="12">
        <v>7</v>
      </c>
      <c r="BO96" s="12">
        <v>3</v>
      </c>
      <c r="BP96" s="12">
        <v>9</v>
      </c>
      <c r="BQ96" s="12">
        <v>5</v>
      </c>
      <c r="BR96" s="12">
        <v>21</v>
      </c>
      <c r="BS96" s="12">
        <v>6</v>
      </c>
      <c r="BT96" s="12">
        <v>1</v>
      </c>
      <c r="BU96" s="12">
        <v>19</v>
      </c>
      <c r="BV96" s="12">
        <v>6</v>
      </c>
      <c r="BW96" s="28">
        <v>66</v>
      </c>
      <c r="BX96" s="19">
        <v>3</v>
      </c>
      <c r="BY96" s="19">
        <v>5</v>
      </c>
      <c r="BZ96" s="19">
        <v>6</v>
      </c>
      <c r="CA96" s="19">
        <v>18</v>
      </c>
      <c r="CB96" s="19">
        <v>4</v>
      </c>
      <c r="CC96" s="19">
        <v>10</v>
      </c>
      <c r="CD96" s="19">
        <v>0</v>
      </c>
      <c r="CE96" s="20">
        <v>25</v>
      </c>
      <c r="CF96" s="21">
        <v>4</v>
      </c>
      <c r="CG96" s="21">
        <v>33</v>
      </c>
      <c r="CH96" s="21">
        <v>2</v>
      </c>
      <c r="CI96" s="21">
        <v>4</v>
      </c>
      <c r="CJ96" s="21"/>
      <c r="CK96" s="22">
        <f t="shared" si="11"/>
        <v>59</v>
      </c>
      <c r="CL96" s="23">
        <f t="shared" si="14"/>
        <v>10.64406779661017</v>
      </c>
      <c r="CM96" s="16">
        <f t="shared" si="12"/>
        <v>628</v>
      </c>
      <c r="CN96" s="24">
        <f t="shared" si="13"/>
        <v>66</v>
      </c>
      <c r="CO96" s="7" t="s">
        <v>360</v>
      </c>
      <c r="CP96" s="24">
        <f t="shared" si="17"/>
        <v>1</v>
      </c>
      <c r="CQ96" s="25" t="s">
        <v>150</v>
      </c>
      <c r="CR96" s="23"/>
    </row>
    <row r="97" spans="1:97" x14ac:dyDescent="0.3">
      <c r="A97" s="37">
        <v>95</v>
      </c>
      <c r="B97" s="37">
        <v>95</v>
      </c>
      <c r="C97">
        <v>88</v>
      </c>
      <c r="D97">
        <v>92</v>
      </c>
      <c r="E97" s="18">
        <v>236</v>
      </c>
      <c r="F97">
        <v>80</v>
      </c>
      <c r="G97">
        <v>1441</v>
      </c>
      <c r="H97">
        <v>1348</v>
      </c>
      <c r="I97" t="s">
        <v>361</v>
      </c>
      <c r="J97" t="s">
        <v>362</v>
      </c>
      <c r="L97" t="s">
        <v>309</v>
      </c>
      <c r="M97" t="s">
        <v>358</v>
      </c>
      <c r="N97" t="s">
        <v>359</v>
      </c>
      <c r="O97" s="19">
        <v>1</v>
      </c>
      <c r="P97" s="19">
        <v>1</v>
      </c>
      <c r="Q97" s="13">
        <v>3</v>
      </c>
      <c r="R97" s="13">
        <v>4</v>
      </c>
      <c r="S97" s="13">
        <v>1</v>
      </c>
      <c r="T97" s="13">
        <v>10</v>
      </c>
      <c r="U97" s="13">
        <v>8</v>
      </c>
      <c r="V97" s="13">
        <v>5</v>
      </c>
      <c r="W97" s="13">
        <v>9</v>
      </c>
      <c r="X97" s="13">
        <v>103</v>
      </c>
      <c r="Y97" s="13">
        <v>30</v>
      </c>
      <c r="Z97" s="13">
        <v>100</v>
      </c>
      <c r="AA97" s="13">
        <v>34</v>
      </c>
      <c r="AB97" s="13">
        <v>89</v>
      </c>
      <c r="AC97" s="13">
        <v>100</v>
      </c>
      <c r="AD97" s="12">
        <v>91</v>
      </c>
      <c r="AE97" s="13">
        <v>93</v>
      </c>
      <c r="AF97" s="12">
        <v>57</v>
      </c>
      <c r="AG97" s="12">
        <v>79</v>
      </c>
      <c r="AH97" s="12">
        <v>127</v>
      </c>
      <c r="AI97" s="12">
        <v>63</v>
      </c>
      <c r="AJ97" s="12">
        <v>100</v>
      </c>
      <c r="AK97" s="12">
        <v>70</v>
      </c>
      <c r="AL97" s="12">
        <v>138</v>
      </c>
      <c r="AM97" s="12">
        <v>73</v>
      </c>
      <c r="AN97" s="12">
        <v>158</v>
      </c>
      <c r="AO97" s="12">
        <v>89</v>
      </c>
      <c r="AP97" s="12">
        <v>147</v>
      </c>
      <c r="AQ97" s="12">
        <v>144</v>
      </c>
      <c r="AR97" s="12">
        <v>178</v>
      </c>
      <c r="AS97" s="12">
        <v>114</v>
      </c>
      <c r="AT97" s="12">
        <v>170</v>
      </c>
      <c r="AU97" s="12">
        <v>117</v>
      </c>
      <c r="AV97" s="12">
        <v>164</v>
      </c>
      <c r="AW97" s="12">
        <v>134</v>
      </c>
      <c r="AX97" s="12">
        <v>164</v>
      </c>
      <c r="AY97" s="12">
        <v>166</v>
      </c>
      <c r="AZ97" s="12">
        <v>100</v>
      </c>
      <c r="BA97" s="12">
        <v>120</v>
      </c>
      <c r="BB97" s="12">
        <v>127</v>
      </c>
      <c r="BC97" s="12">
        <v>132</v>
      </c>
      <c r="BD97" s="12">
        <v>134</v>
      </c>
      <c r="BE97" s="12">
        <v>150</v>
      </c>
      <c r="BF97" s="12">
        <v>164</v>
      </c>
      <c r="BG97" s="12">
        <v>104</v>
      </c>
      <c r="BH97" s="12">
        <v>115</v>
      </c>
      <c r="BI97" s="12">
        <v>92</v>
      </c>
      <c r="BJ97" s="12">
        <v>169</v>
      </c>
      <c r="BK97" s="12">
        <v>60</v>
      </c>
      <c r="BL97" s="12">
        <v>135</v>
      </c>
      <c r="BM97" s="12">
        <v>105</v>
      </c>
      <c r="BN97" s="12">
        <v>80</v>
      </c>
      <c r="BO97" s="12">
        <v>109</v>
      </c>
      <c r="BP97" s="12">
        <v>141</v>
      </c>
      <c r="BQ97" s="12">
        <v>141</v>
      </c>
      <c r="BR97" s="19">
        <v>187</v>
      </c>
      <c r="BS97" s="19">
        <v>124</v>
      </c>
      <c r="BT97" s="19">
        <v>41</v>
      </c>
      <c r="BU97" s="19">
        <v>129</v>
      </c>
      <c r="BV97" s="12">
        <v>108</v>
      </c>
      <c r="BW97" s="19">
        <v>194</v>
      </c>
      <c r="BX97" s="19">
        <v>81</v>
      </c>
      <c r="BY97" s="28">
        <v>196</v>
      </c>
      <c r="BZ97" s="19">
        <v>127</v>
      </c>
      <c r="CA97" s="19">
        <v>152</v>
      </c>
      <c r="CB97" s="19">
        <v>106</v>
      </c>
      <c r="CC97" s="19">
        <v>81</v>
      </c>
      <c r="CD97" s="19">
        <v>70</v>
      </c>
      <c r="CE97" s="20">
        <v>135</v>
      </c>
      <c r="CF97" s="21">
        <v>120</v>
      </c>
      <c r="CG97" s="21">
        <v>151</v>
      </c>
      <c r="CH97" s="21">
        <v>148</v>
      </c>
      <c r="CI97" s="21">
        <v>122</v>
      </c>
      <c r="CJ97" s="21"/>
      <c r="CK97" s="22">
        <f t="shared" si="11"/>
        <v>65</v>
      </c>
      <c r="CL97" s="23">
        <f t="shared" si="14"/>
        <v>116.16923076923077</v>
      </c>
      <c r="CM97" s="16">
        <f t="shared" si="12"/>
        <v>7551</v>
      </c>
      <c r="CN97" s="24">
        <f t="shared" si="13"/>
        <v>196</v>
      </c>
      <c r="CO97" s="25" t="s">
        <v>323</v>
      </c>
      <c r="CP97" s="24">
        <f t="shared" si="17"/>
        <v>9</v>
      </c>
      <c r="CQ97" s="7" t="s">
        <v>67</v>
      </c>
      <c r="CR97" s="23"/>
    </row>
    <row r="98" spans="1:97" x14ac:dyDescent="0.3">
      <c r="A98" s="37">
        <v>96</v>
      </c>
      <c r="B98" s="37">
        <v>96</v>
      </c>
      <c r="C98">
        <v>89</v>
      </c>
      <c r="D98">
        <v>93</v>
      </c>
      <c r="E98" s="18">
        <v>237</v>
      </c>
      <c r="F98">
        <v>81</v>
      </c>
      <c r="G98">
        <v>1444</v>
      </c>
      <c r="H98">
        <v>1351</v>
      </c>
      <c r="I98" t="s">
        <v>363</v>
      </c>
      <c r="J98" t="s">
        <v>364</v>
      </c>
      <c r="L98" t="s">
        <v>309</v>
      </c>
      <c r="M98" t="s">
        <v>365</v>
      </c>
      <c r="N98" t="s">
        <v>366</v>
      </c>
      <c r="O98" s="19"/>
      <c r="P98" s="19">
        <v>1</v>
      </c>
      <c r="Q98" s="13"/>
      <c r="R98" s="13">
        <v>3</v>
      </c>
      <c r="S98" s="13"/>
      <c r="T98" s="13">
        <v>2</v>
      </c>
      <c r="U98" s="13">
        <v>8</v>
      </c>
      <c r="V98" s="13"/>
      <c r="W98" s="13">
        <v>2</v>
      </c>
      <c r="X98" s="13">
        <v>6</v>
      </c>
      <c r="Y98" s="13">
        <v>8</v>
      </c>
      <c r="Z98" s="13">
        <v>14</v>
      </c>
      <c r="AA98" s="13">
        <v>8</v>
      </c>
      <c r="AB98" s="13">
        <v>9</v>
      </c>
      <c r="AC98" s="13">
        <v>20</v>
      </c>
      <c r="AD98" s="12">
        <v>19</v>
      </c>
      <c r="AE98" s="13">
        <v>11</v>
      </c>
      <c r="AF98" s="12">
        <v>4</v>
      </c>
      <c r="AG98" s="12">
        <v>37</v>
      </c>
      <c r="AH98" s="12">
        <v>39</v>
      </c>
      <c r="AI98" s="12">
        <v>21</v>
      </c>
      <c r="AJ98" s="12">
        <v>39</v>
      </c>
      <c r="AK98" s="12">
        <v>15</v>
      </c>
      <c r="AL98" s="12">
        <v>14</v>
      </c>
      <c r="AM98" s="12">
        <v>23</v>
      </c>
      <c r="AN98" s="12">
        <v>24</v>
      </c>
      <c r="AO98" s="12">
        <v>16</v>
      </c>
      <c r="AP98" s="12">
        <v>29</v>
      </c>
      <c r="AQ98" s="12">
        <v>16</v>
      </c>
      <c r="AR98" s="12">
        <v>10</v>
      </c>
      <c r="AS98" s="12">
        <v>16</v>
      </c>
      <c r="AT98" s="12">
        <v>14</v>
      </c>
      <c r="AU98" s="12">
        <v>14</v>
      </c>
      <c r="AV98" s="12">
        <v>19</v>
      </c>
      <c r="AW98" s="12">
        <v>6</v>
      </c>
      <c r="AX98" s="12">
        <v>17</v>
      </c>
      <c r="AY98" s="12">
        <v>30</v>
      </c>
      <c r="AZ98" s="12">
        <v>34</v>
      </c>
      <c r="BA98" s="12">
        <v>13</v>
      </c>
      <c r="BB98" s="12">
        <v>28</v>
      </c>
      <c r="BC98" s="12">
        <v>28</v>
      </c>
      <c r="BD98" s="12">
        <v>15</v>
      </c>
      <c r="BE98" s="12">
        <v>4</v>
      </c>
      <c r="BF98" s="12">
        <v>11</v>
      </c>
      <c r="BG98" s="12">
        <v>8</v>
      </c>
      <c r="BH98" s="12">
        <v>11</v>
      </c>
      <c r="BI98" s="12">
        <v>15</v>
      </c>
      <c r="BJ98" s="12">
        <v>2</v>
      </c>
      <c r="BK98" s="12">
        <v>5</v>
      </c>
      <c r="BL98" s="12">
        <v>10</v>
      </c>
      <c r="BM98" s="12">
        <v>13</v>
      </c>
      <c r="BN98" s="12">
        <v>8</v>
      </c>
      <c r="BO98" s="12">
        <v>10</v>
      </c>
      <c r="BP98" s="12">
        <v>19</v>
      </c>
      <c r="BQ98" s="12">
        <v>23</v>
      </c>
      <c r="BR98" s="12">
        <v>10</v>
      </c>
      <c r="BS98" s="12">
        <v>10</v>
      </c>
      <c r="BT98" s="12">
        <v>8</v>
      </c>
      <c r="BU98" s="12">
        <v>13</v>
      </c>
      <c r="BV98" s="19">
        <v>12</v>
      </c>
      <c r="BW98" s="19">
        <v>29</v>
      </c>
      <c r="BX98" s="19">
        <v>12</v>
      </c>
      <c r="BY98" s="19">
        <v>15</v>
      </c>
      <c r="BZ98" s="19">
        <v>14</v>
      </c>
      <c r="CA98" s="19">
        <v>16</v>
      </c>
      <c r="CB98" s="19">
        <v>14</v>
      </c>
      <c r="CC98" s="19">
        <v>24</v>
      </c>
      <c r="CD98" s="19">
        <v>6</v>
      </c>
      <c r="CE98" s="20">
        <v>19</v>
      </c>
      <c r="CF98" s="21">
        <v>20</v>
      </c>
      <c r="CG98" s="21">
        <v>14</v>
      </c>
      <c r="CH98" s="21">
        <v>19</v>
      </c>
      <c r="CI98" s="21">
        <v>7</v>
      </c>
      <c r="CJ98" s="21"/>
      <c r="CK98" s="22">
        <f t="shared" si="11"/>
        <v>65</v>
      </c>
      <c r="CL98" s="23">
        <f t="shared" si="14"/>
        <v>15.676923076923076</v>
      </c>
      <c r="CM98" s="16">
        <f t="shared" si="12"/>
        <v>1019</v>
      </c>
      <c r="CN98" s="24">
        <f t="shared" si="13"/>
        <v>39</v>
      </c>
      <c r="CO98" s="7">
        <v>1971</v>
      </c>
      <c r="CP98" s="24">
        <f t="shared" si="17"/>
        <v>2</v>
      </c>
      <c r="CQ98" s="25" t="s">
        <v>367</v>
      </c>
      <c r="CR98" s="23"/>
    </row>
    <row r="99" spans="1:97" x14ac:dyDescent="0.3">
      <c r="A99" s="37">
        <v>97</v>
      </c>
      <c r="B99" s="37">
        <v>97</v>
      </c>
      <c r="C99">
        <v>91</v>
      </c>
      <c r="D99">
        <v>95</v>
      </c>
      <c r="E99" s="18">
        <v>239</v>
      </c>
      <c r="F99">
        <v>83</v>
      </c>
      <c r="G99">
        <v>1452</v>
      </c>
      <c r="H99">
        <v>1384</v>
      </c>
      <c r="I99" t="s">
        <v>368</v>
      </c>
      <c r="J99" t="s">
        <v>369</v>
      </c>
      <c r="L99" t="s">
        <v>309</v>
      </c>
      <c r="M99" t="s">
        <v>370</v>
      </c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2"/>
      <c r="AE99" s="13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>
        <v>3</v>
      </c>
      <c r="BM99" s="12">
        <v>1</v>
      </c>
      <c r="BN99" s="12"/>
      <c r="BO99" s="12">
        <v>1</v>
      </c>
      <c r="BP99" s="12">
        <v>2</v>
      </c>
      <c r="BQ99" s="28">
        <v>6</v>
      </c>
      <c r="BR99" s="28"/>
      <c r="BS99" s="28"/>
      <c r="BT99" s="28"/>
      <c r="BU99" s="28"/>
      <c r="BV99" s="19"/>
      <c r="BW99" s="19"/>
      <c r="BX99" s="19">
        <v>1</v>
      </c>
      <c r="BY99" s="19"/>
      <c r="BZ99" s="19"/>
      <c r="CA99" s="19"/>
      <c r="CB99" s="19"/>
      <c r="CC99" s="19">
        <v>0</v>
      </c>
      <c r="CD99" s="19">
        <v>0</v>
      </c>
      <c r="CE99" s="20"/>
      <c r="CF99" s="21">
        <v>0</v>
      </c>
      <c r="CG99" s="21">
        <v>0</v>
      </c>
      <c r="CH99" s="21">
        <v>0</v>
      </c>
      <c r="CI99" s="21">
        <v>0</v>
      </c>
      <c r="CJ99" s="21"/>
      <c r="CK99" s="22">
        <f t="shared" si="11"/>
        <v>6</v>
      </c>
      <c r="CL99" s="23">
        <f t="shared" si="14"/>
        <v>2.3333333333333335</v>
      </c>
      <c r="CM99" s="16">
        <f t="shared" si="12"/>
        <v>14</v>
      </c>
      <c r="CN99" s="24">
        <f t="shared" si="13"/>
        <v>6</v>
      </c>
      <c r="CO99" s="7">
        <v>2006</v>
      </c>
      <c r="CP99" s="24">
        <f>SMALL(W99:CI99,COUNTIF(W99:CI99,0)+1)</f>
        <v>1</v>
      </c>
      <c r="CQ99" s="8" t="s">
        <v>168</v>
      </c>
      <c r="CR99" s="23"/>
    </row>
    <row r="100" spans="1:97" x14ac:dyDescent="0.3">
      <c r="A100" s="37">
        <v>98</v>
      </c>
      <c r="B100" s="37">
        <v>98</v>
      </c>
      <c r="C100">
        <v>92</v>
      </c>
      <c r="D100">
        <v>96</v>
      </c>
      <c r="E100" s="18">
        <v>240</v>
      </c>
      <c r="F100">
        <v>84</v>
      </c>
      <c r="G100">
        <v>1458</v>
      </c>
      <c r="H100">
        <v>2066</v>
      </c>
      <c r="I100" t="s">
        <v>371</v>
      </c>
      <c r="J100" t="s">
        <v>372</v>
      </c>
      <c r="L100" t="s">
        <v>309</v>
      </c>
      <c r="M100" t="s">
        <v>370</v>
      </c>
      <c r="O100" s="19"/>
      <c r="P100" s="19">
        <v>1</v>
      </c>
      <c r="Q100" s="13">
        <v>2</v>
      </c>
      <c r="R100" s="13"/>
      <c r="S100" s="13"/>
      <c r="T100" s="13">
        <v>4</v>
      </c>
      <c r="U100" s="13"/>
      <c r="V100" s="13"/>
      <c r="W100" s="13"/>
      <c r="X100" s="13"/>
      <c r="Y100" s="13"/>
      <c r="Z100" s="13"/>
      <c r="AA100" s="13"/>
      <c r="AB100" s="13">
        <v>2</v>
      </c>
      <c r="AC100" s="13"/>
      <c r="AD100" s="12">
        <v>3</v>
      </c>
      <c r="AE100" s="13">
        <v>2</v>
      </c>
      <c r="AF100" s="12">
        <v>1</v>
      </c>
      <c r="AG100" s="12">
        <v>6</v>
      </c>
      <c r="AH100" s="12">
        <v>3</v>
      </c>
      <c r="AI100" s="12">
        <v>5</v>
      </c>
      <c r="AJ100" s="12">
        <v>10</v>
      </c>
      <c r="AK100" s="12">
        <v>6</v>
      </c>
      <c r="AL100" s="12">
        <v>9</v>
      </c>
      <c r="AM100" s="12">
        <v>3</v>
      </c>
      <c r="AN100" s="12">
        <v>4</v>
      </c>
      <c r="AO100" s="12">
        <v>1</v>
      </c>
      <c r="AP100" s="12">
        <v>2</v>
      </c>
      <c r="AQ100" s="12">
        <v>9</v>
      </c>
      <c r="AR100" s="12">
        <v>2</v>
      </c>
      <c r="AS100" s="12">
        <v>1</v>
      </c>
      <c r="AT100" s="12">
        <v>5</v>
      </c>
      <c r="AU100" s="12">
        <v>2</v>
      </c>
      <c r="AV100" s="12">
        <v>3</v>
      </c>
      <c r="AW100" s="12">
        <v>3</v>
      </c>
      <c r="AX100" s="12">
        <v>2</v>
      </c>
      <c r="AY100" s="12">
        <v>2</v>
      </c>
      <c r="AZ100" s="12">
        <v>5</v>
      </c>
      <c r="BA100" s="12">
        <v>2</v>
      </c>
      <c r="BB100" s="12">
        <v>2</v>
      </c>
      <c r="BC100" s="12">
        <v>2</v>
      </c>
      <c r="BD100" s="12">
        <v>2</v>
      </c>
      <c r="BE100" s="12">
        <v>1</v>
      </c>
      <c r="BF100" s="12">
        <v>4</v>
      </c>
      <c r="BG100" s="12"/>
      <c r="BH100" s="12">
        <v>2</v>
      </c>
      <c r="BI100" s="12">
        <v>7</v>
      </c>
      <c r="BJ100" s="12">
        <v>6</v>
      </c>
      <c r="BK100" s="12">
        <v>4</v>
      </c>
      <c r="BL100" s="12">
        <v>4</v>
      </c>
      <c r="BM100" s="12">
        <v>1</v>
      </c>
      <c r="BN100" s="12">
        <v>3</v>
      </c>
      <c r="BO100" s="12">
        <v>2</v>
      </c>
      <c r="BP100" s="12">
        <v>2</v>
      </c>
      <c r="BQ100" s="28">
        <v>20</v>
      </c>
      <c r="BR100" s="19">
        <v>10</v>
      </c>
      <c r="BS100" s="19">
        <v>7</v>
      </c>
      <c r="BT100" s="19">
        <v>5</v>
      </c>
      <c r="BU100" s="19">
        <v>4</v>
      </c>
      <c r="BV100" s="19">
        <v>12</v>
      </c>
      <c r="BW100" s="19">
        <v>11</v>
      </c>
      <c r="BX100" s="19">
        <v>14</v>
      </c>
      <c r="BY100" s="19">
        <v>7</v>
      </c>
      <c r="BZ100" s="19">
        <v>8</v>
      </c>
      <c r="CA100" s="19">
        <v>14</v>
      </c>
      <c r="CB100" s="19">
        <v>10</v>
      </c>
      <c r="CC100" s="19">
        <v>6</v>
      </c>
      <c r="CD100" s="19">
        <v>3</v>
      </c>
      <c r="CE100" s="20">
        <v>19</v>
      </c>
      <c r="CF100" s="21">
        <v>13</v>
      </c>
      <c r="CG100" s="21">
        <v>12</v>
      </c>
      <c r="CH100" s="21">
        <v>19</v>
      </c>
      <c r="CI100" s="21">
        <v>14</v>
      </c>
      <c r="CJ100" s="21"/>
      <c r="CK100" s="22">
        <f t="shared" si="11"/>
        <v>58</v>
      </c>
      <c r="CL100" s="23">
        <f t="shared" si="14"/>
        <v>5.9137931034482758</v>
      </c>
      <c r="CM100" s="16">
        <f t="shared" si="12"/>
        <v>343</v>
      </c>
      <c r="CN100" s="24">
        <f t="shared" si="13"/>
        <v>20</v>
      </c>
      <c r="CO100" s="7">
        <v>2006</v>
      </c>
      <c r="CP100" s="24">
        <f t="shared" ref="CP100:CP112" si="18">SMALL(W100:CI100,COUNTIF(W100:CI100,0)+1)</f>
        <v>1</v>
      </c>
      <c r="CQ100" s="25" t="s">
        <v>312</v>
      </c>
      <c r="CR100" s="23"/>
    </row>
    <row r="101" spans="1:97" x14ac:dyDescent="0.3">
      <c r="A101" s="37">
        <v>99</v>
      </c>
      <c r="B101" s="37">
        <v>99</v>
      </c>
      <c r="C101">
        <v>90</v>
      </c>
      <c r="D101">
        <v>94</v>
      </c>
      <c r="E101" s="18">
        <v>243</v>
      </c>
      <c r="F101">
        <v>82</v>
      </c>
      <c r="G101">
        <v>1462</v>
      </c>
      <c r="H101">
        <v>1378</v>
      </c>
      <c r="I101" t="s">
        <v>373</v>
      </c>
      <c r="J101" t="s">
        <v>374</v>
      </c>
      <c r="L101" t="s">
        <v>309</v>
      </c>
      <c r="M101" t="s">
        <v>370</v>
      </c>
      <c r="O101" s="19"/>
      <c r="P101" s="19"/>
      <c r="Q101" s="13"/>
      <c r="R101" s="13">
        <v>3</v>
      </c>
      <c r="S101" s="13">
        <v>1</v>
      </c>
      <c r="T101" s="13">
        <v>3</v>
      </c>
      <c r="U101" s="13">
        <v>5</v>
      </c>
      <c r="V101" s="13"/>
      <c r="W101" s="13">
        <v>4</v>
      </c>
      <c r="X101" s="13">
        <v>6</v>
      </c>
      <c r="Y101" s="13">
        <v>5</v>
      </c>
      <c r="Z101" s="13"/>
      <c r="AA101" s="13">
        <v>2</v>
      </c>
      <c r="AB101" s="13">
        <v>4</v>
      </c>
      <c r="AC101" s="13">
        <v>7</v>
      </c>
      <c r="AD101" s="12">
        <v>1</v>
      </c>
      <c r="AE101" s="13">
        <v>2</v>
      </c>
      <c r="AF101" s="12">
        <v>3</v>
      </c>
      <c r="AG101" s="12">
        <v>7</v>
      </c>
      <c r="AH101" s="12">
        <v>5</v>
      </c>
      <c r="AI101" s="12">
        <v>4</v>
      </c>
      <c r="AJ101" s="12">
        <v>41</v>
      </c>
      <c r="AK101" s="12">
        <v>64</v>
      </c>
      <c r="AL101" s="12">
        <v>49</v>
      </c>
      <c r="AM101" s="12">
        <v>59</v>
      </c>
      <c r="AN101" s="12">
        <v>36</v>
      </c>
      <c r="AO101" s="12">
        <v>11</v>
      </c>
      <c r="AP101" s="12"/>
      <c r="AQ101" s="12">
        <v>29</v>
      </c>
      <c r="AR101" s="12">
        <v>25</v>
      </c>
      <c r="AS101" s="12">
        <v>18</v>
      </c>
      <c r="AT101" s="12">
        <v>24</v>
      </c>
      <c r="AU101" s="12">
        <v>26</v>
      </c>
      <c r="AV101" s="12">
        <v>33</v>
      </c>
      <c r="AW101" s="12">
        <v>27</v>
      </c>
      <c r="AX101" s="12">
        <v>43</v>
      </c>
      <c r="AY101" s="12">
        <v>35</v>
      </c>
      <c r="AZ101" s="12">
        <v>39</v>
      </c>
      <c r="BA101" s="12">
        <v>32</v>
      </c>
      <c r="BB101" s="12">
        <v>75</v>
      </c>
      <c r="BC101" s="12">
        <v>97</v>
      </c>
      <c r="BD101" s="12">
        <v>60</v>
      </c>
      <c r="BE101" s="12">
        <v>24</v>
      </c>
      <c r="BF101" s="12">
        <v>37</v>
      </c>
      <c r="BG101" s="12">
        <v>11</v>
      </c>
      <c r="BH101" s="12">
        <v>29</v>
      </c>
      <c r="BI101" s="12">
        <v>49</v>
      </c>
      <c r="BJ101" s="12">
        <v>59</v>
      </c>
      <c r="BK101" s="12">
        <v>40</v>
      </c>
      <c r="BL101" s="12">
        <v>62</v>
      </c>
      <c r="BM101" s="12">
        <v>58</v>
      </c>
      <c r="BN101" s="12">
        <v>46</v>
      </c>
      <c r="BO101" s="12">
        <v>68</v>
      </c>
      <c r="BP101" s="12">
        <v>63</v>
      </c>
      <c r="BQ101" s="19">
        <v>122</v>
      </c>
      <c r="BR101" s="19">
        <v>60</v>
      </c>
      <c r="BS101" s="19">
        <v>88</v>
      </c>
      <c r="BT101" s="19">
        <v>27</v>
      </c>
      <c r="BU101" s="19">
        <v>81</v>
      </c>
      <c r="BV101" s="12">
        <v>70</v>
      </c>
      <c r="BW101" s="19">
        <v>147</v>
      </c>
      <c r="BX101" s="19">
        <v>132</v>
      </c>
      <c r="BY101" s="19">
        <v>113</v>
      </c>
      <c r="BZ101" s="19">
        <v>84</v>
      </c>
      <c r="CA101" s="19">
        <v>124</v>
      </c>
      <c r="CB101" s="19">
        <v>108</v>
      </c>
      <c r="CC101" s="19">
        <v>85</v>
      </c>
      <c r="CD101" s="19">
        <v>134</v>
      </c>
      <c r="CE101" s="20">
        <v>157</v>
      </c>
      <c r="CF101" s="21">
        <v>154</v>
      </c>
      <c r="CG101" s="21">
        <v>128</v>
      </c>
      <c r="CH101" s="42">
        <v>165</v>
      </c>
      <c r="CI101" s="39">
        <v>108</v>
      </c>
      <c r="CJ101" s="21"/>
      <c r="CK101" s="22">
        <f t="shared" si="11"/>
        <v>63</v>
      </c>
      <c r="CL101" s="23">
        <f t="shared" si="14"/>
        <v>55.650793650793652</v>
      </c>
      <c r="CM101" s="16">
        <f t="shared" si="12"/>
        <v>3506</v>
      </c>
      <c r="CN101" s="24">
        <f t="shared" si="13"/>
        <v>165</v>
      </c>
      <c r="CO101" s="25" t="s">
        <v>180</v>
      </c>
      <c r="CP101" s="24">
        <f t="shared" si="18"/>
        <v>1</v>
      </c>
      <c r="CQ101" s="7" t="s">
        <v>246</v>
      </c>
      <c r="CR101" s="23"/>
    </row>
    <row r="102" spans="1:97" x14ac:dyDescent="0.3">
      <c r="A102" s="37">
        <v>100</v>
      </c>
      <c r="B102" s="37">
        <v>100</v>
      </c>
      <c r="C102">
        <v>104</v>
      </c>
      <c r="D102">
        <v>109</v>
      </c>
      <c r="E102" s="18">
        <v>246</v>
      </c>
      <c r="F102">
        <v>99</v>
      </c>
      <c r="G102">
        <v>1623</v>
      </c>
      <c r="H102">
        <v>1509</v>
      </c>
      <c r="I102" t="s">
        <v>375</v>
      </c>
      <c r="J102" t="s">
        <v>376</v>
      </c>
      <c r="L102" t="s">
        <v>309</v>
      </c>
      <c r="M102" t="s">
        <v>377</v>
      </c>
      <c r="O102" s="19">
        <v>9</v>
      </c>
      <c r="P102" s="19">
        <v>5</v>
      </c>
      <c r="Q102" s="13">
        <v>4</v>
      </c>
      <c r="R102" s="13">
        <v>1200</v>
      </c>
      <c r="S102" s="13">
        <v>950</v>
      </c>
      <c r="T102" s="13">
        <v>820</v>
      </c>
      <c r="U102" s="13">
        <v>1000</v>
      </c>
      <c r="V102" s="13">
        <v>149</v>
      </c>
      <c r="W102" s="13">
        <v>390</v>
      </c>
      <c r="X102" s="13">
        <v>14095</v>
      </c>
      <c r="Y102" s="13">
        <v>2600</v>
      </c>
      <c r="Z102" s="13">
        <v>2700</v>
      </c>
      <c r="AA102" s="13">
        <v>3100</v>
      </c>
      <c r="AB102" s="13">
        <v>4500</v>
      </c>
      <c r="AC102" s="13">
        <v>4700</v>
      </c>
      <c r="AD102" s="12">
        <v>5300</v>
      </c>
      <c r="AE102" s="13">
        <v>8900</v>
      </c>
      <c r="AF102" s="12">
        <v>4869</v>
      </c>
      <c r="AG102" s="12">
        <v>10456</v>
      </c>
      <c r="AH102" s="12">
        <v>8712</v>
      </c>
      <c r="AI102" s="12">
        <v>12206</v>
      </c>
      <c r="AJ102" s="12">
        <v>6592</v>
      </c>
      <c r="AK102" s="12">
        <v>8906</v>
      </c>
      <c r="AL102" s="12">
        <v>12825</v>
      </c>
      <c r="AM102" s="12">
        <v>7886</v>
      </c>
      <c r="AN102" s="12">
        <v>17280</v>
      </c>
      <c r="AO102" s="12">
        <v>13109</v>
      </c>
      <c r="AP102" s="12">
        <v>7790</v>
      </c>
      <c r="AQ102" s="12">
        <v>12841</v>
      </c>
      <c r="AR102" s="12">
        <v>8398</v>
      </c>
      <c r="AS102" s="12">
        <v>39334</v>
      </c>
      <c r="AT102" s="12">
        <v>6640</v>
      </c>
      <c r="AU102" s="12">
        <v>16865</v>
      </c>
      <c r="AV102" s="12">
        <v>5099</v>
      </c>
      <c r="AW102" s="12">
        <v>8576</v>
      </c>
      <c r="AX102" s="12">
        <v>8413</v>
      </c>
      <c r="AY102" s="12">
        <v>9642</v>
      </c>
      <c r="AZ102" s="12">
        <v>3479</v>
      </c>
      <c r="BA102" s="12">
        <v>8523</v>
      </c>
      <c r="BB102" s="12">
        <v>6604</v>
      </c>
      <c r="BC102" s="12">
        <v>13468</v>
      </c>
      <c r="BD102" s="12">
        <v>10828</v>
      </c>
      <c r="BE102" s="12">
        <v>17719</v>
      </c>
      <c r="BF102" s="12">
        <v>7447</v>
      </c>
      <c r="BG102" s="12">
        <v>8603</v>
      </c>
      <c r="BH102" s="12">
        <v>7587</v>
      </c>
      <c r="BI102" s="12">
        <v>9762</v>
      </c>
      <c r="BJ102" s="12">
        <v>9549</v>
      </c>
      <c r="BK102" s="12">
        <v>7497</v>
      </c>
      <c r="BL102" s="12">
        <v>10038</v>
      </c>
      <c r="BM102" s="12">
        <v>9467</v>
      </c>
      <c r="BN102" s="12">
        <v>8646</v>
      </c>
      <c r="BO102" s="12">
        <v>8300</v>
      </c>
      <c r="BP102" s="12">
        <v>8673</v>
      </c>
      <c r="BQ102" s="12">
        <v>8486</v>
      </c>
      <c r="BR102" s="12">
        <v>10609</v>
      </c>
      <c r="BS102" s="12">
        <v>4264</v>
      </c>
      <c r="BT102" s="12">
        <v>354</v>
      </c>
      <c r="BU102" s="12">
        <v>9987</v>
      </c>
      <c r="BV102" s="12">
        <v>7164</v>
      </c>
      <c r="BW102" s="12">
        <v>17980</v>
      </c>
      <c r="BX102" s="12">
        <v>7588</v>
      </c>
      <c r="BY102" s="12">
        <v>7413</v>
      </c>
      <c r="BZ102" s="12">
        <v>7314</v>
      </c>
      <c r="CA102" s="12">
        <v>14033</v>
      </c>
      <c r="CB102" s="12">
        <v>9674</v>
      </c>
      <c r="CC102" s="12">
        <v>14257</v>
      </c>
      <c r="CD102" s="12">
        <v>7337</v>
      </c>
      <c r="CE102" s="20">
        <v>5920</v>
      </c>
      <c r="CF102" s="21">
        <v>9596</v>
      </c>
      <c r="CG102" s="21">
        <v>6422</v>
      </c>
      <c r="CH102" s="21">
        <v>6817</v>
      </c>
      <c r="CI102" s="21">
        <v>11551</v>
      </c>
      <c r="CJ102" s="21"/>
      <c r="CK102" s="22">
        <f t="shared" si="11"/>
        <v>65</v>
      </c>
      <c r="CL102" s="23">
        <f t="shared" si="14"/>
        <v>9164.3076923076915</v>
      </c>
      <c r="CM102" s="16">
        <f t="shared" si="12"/>
        <v>595680</v>
      </c>
      <c r="CN102" s="24">
        <f t="shared" si="13"/>
        <v>39334</v>
      </c>
      <c r="CO102" s="7">
        <v>1982</v>
      </c>
      <c r="CP102" s="24">
        <f t="shared" si="18"/>
        <v>354</v>
      </c>
      <c r="CQ102" s="7" t="s">
        <v>150</v>
      </c>
      <c r="CR102" s="23"/>
    </row>
    <row r="103" spans="1:97" x14ac:dyDescent="0.3">
      <c r="A103" s="37">
        <v>101</v>
      </c>
      <c r="B103" s="37">
        <v>101</v>
      </c>
      <c r="C103">
        <v>101</v>
      </c>
      <c r="D103">
        <v>106</v>
      </c>
      <c r="E103" s="18">
        <v>247</v>
      </c>
      <c r="F103">
        <v>93</v>
      </c>
      <c r="G103">
        <v>1602</v>
      </c>
      <c r="H103">
        <v>1485</v>
      </c>
      <c r="I103" t="s">
        <v>378</v>
      </c>
      <c r="J103" t="s">
        <v>379</v>
      </c>
      <c r="L103" t="s">
        <v>309</v>
      </c>
      <c r="M103" t="s">
        <v>380</v>
      </c>
      <c r="O103" s="19"/>
      <c r="P103" s="19"/>
      <c r="Q103" s="13"/>
      <c r="R103" s="13"/>
      <c r="S103" s="13"/>
      <c r="T103" s="13"/>
      <c r="U103" s="13"/>
      <c r="V103" s="13"/>
      <c r="W103" s="13">
        <v>2</v>
      </c>
      <c r="X103" s="13"/>
      <c r="Y103" s="13">
        <v>1</v>
      </c>
      <c r="Z103" s="13"/>
      <c r="AA103" s="13"/>
      <c r="AB103" s="13"/>
      <c r="AC103" s="13">
        <v>1</v>
      </c>
      <c r="AD103" s="12">
        <v>1</v>
      </c>
      <c r="AE103" s="13"/>
      <c r="AF103" s="12">
        <v>1</v>
      </c>
      <c r="AG103" s="12"/>
      <c r="AH103" s="12">
        <v>1</v>
      </c>
      <c r="AI103" s="12"/>
      <c r="AJ103" s="12">
        <v>1</v>
      </c>
      <c r="AK103" s="12">
        <v>2</v>
      </c>
      <c r="AL103" s="12">
        <v>1</v>
      </c>
      <c r="AM103" s="12">
        <v>3</v>
      </c>
      <c r="AN103" s="12">
        <v>1</v>
      </c>
      <c r="AO103" s="12">
        <v>5</v>
      </c>
      <c r="AP103" s="12">
        <v>3</v>
      </c>
      <c r="AQ103" s="12"/>
      <c r="AR103" s="12">
        <v>3</v>
      </c>
      <c r="AS103" s="12">
        <v>7</v>
      </c>
      <c r="AT103" s="12">
        <v>3</v>
      </c>
      <c r="AU103" s="12">
        <v>2</v>
      </c>
      <c r="AV103" s="12">
        <v>6</v>
      </c>
      <c r="AW103" s="12">
        <v>2</v>
      </c>
      <c r="AX103" s="12">
        <v>5</v>
      </c>
      <c r="AY103" s="12">
        <v>8</v>
      </c>
      <c r="AZ103" s="12">
        <v>5</v>
      </c>
      <c r="BA103" s="12">
        <v>7</v>
      </c>
      <c r="BB103" s="12">
        <v>12</v>
      </c>
      <c r="BC103" s="12">
        <v>2</v>
      </c>
      <c r="BD103" s="12">
        <v>8</v>
      </c>
      <c r="BE103" s="12">
        <v>3</v>
      </c>
      <c r="BF103" s="12">
        <v>1</v>
      </c>
      <c r="BG103" s="12"/>
      <c r="BH103" s="12"/>
      <c r="BI103" s="12">
        <v>2</v>
      </c>
      <c r="BJ103" s="12"/>
      <c r="BK103" s="12">
        <v>1</v>
      </c>
      <c r="BL103" s="12">
        <v>3</v>
      </c>
      <c r="BM103" s="12">
        <v>12</v>
      </c>
      <c r="BN103" s="12">
        <v>3</v>
      </c>
      <c r="BO103" s="12">
        <v>3</v>
      </c>
      <c r="BP103" s="12">
        <v>2</v>
      </c>
      <c r="BQ103" s="12">
        <v>2</v>
      </c>
      <c r="BR103" s="12"/>
      <c r="BS103" s="12">
        <v>1</v>
      </c>
      <c r="BT103" s="12"/>
      <c r="BU103" s="12">
        <v>1</v>
      </c>
      <c r="BV103" s="12">
        <v>3</v>
      </c>
      <c r="BW103" s="12">
        <v>2</v>
      </c>
      <c r="BX103" s="12">
        <v>4</v>
      </c>
      <c r="BY103" s="12">
        <v>3</v>
      </c>
      <c r="BZ103" s="12"/>
      <c r="CA103" s="12">
        <v>1</v>
      </c>
      <c r="CB103" s="12"/>
      <c r="CC103" s="12">
        <v>1</v>
      </c>
      <c r="CD103" s="12">
        <v>6</v>
      </c>
      <c r="CE103" s="20"/>
      <c r="CF103" s="21">
        <v>1</v>
      </c>
      <c r="CG103" s="21">
        <v>1</v>
      </c>
      <c r="CH103" s="21">
        <v>5</v>
      </c>
      <c r="CI103" s="21">
        <v>6</v>
      </c>
      <c r="CJ103" s="21"/>
      <c r="CK103" s="22">
        <f t="shared" si="11"/>
        <v>49</v>
      </c>
      <c r="CL103" s="23">
        <f t="shared" si="14"/>
        <v>3.2653061224489797</v>
      </c>
      <c r="CM103" s="16">
        <f t="shared" si="12"/>
        <v>160</v>
      </c>
      <c r="CN103" s="24">
        <f t="shared" si="13"/>
        <v>12</v>
      </c>
      <c r="CO103" s="7" t="s">
        <v>381</v>
      </c>
      <c r="CP103" s="24">
        <f t="shared" si="18"/>
        <v>1</v>
      </c>
      <c r="CQ103" s="25" t="s">
        <v>278</v>
      </c>
      <c r="CR103" s="23"/>
    </row>
    <row r="104" spans="1:97" x14ac:dyDescent="0.3">
      <c r="A104" s="37">
        <v>102</v>
      </c>
      <c r="B104" s="37">
        <v>102</v>
      </c>
      <c r="C104">
        <v>103</v>
      </c>
      <c r="D104">
        <v>108</v>
      </c>
      <c r="E104" s="18">
        <v>248</v>
      </c>
      <c r="F104">
        <v>95</v>
      </c>
      <c r="G104">
        <v>1610</v>
      </c>
      <c r="H104">
        <v>1492</v>
      </c>
      <c r="I104" t="s">
        <v>382</v>
      </c>
      <c r="J104" t="s">
        <v>383</v>
      </c>
      <c r="L104" t="s">
        <v>309</v>
      </c>
      <c r="M104" t="s">
        <v>380</v>
      </c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12"/>
      <c r="AE104" s="13"/>
      <c r="AF104" s="12"/>
      <c r="AG104" s="12"/>
      <c r="AH104" s="12">
        <v>4</v>
      </c>
      <c r="AI104" s="12"/>
      <c r="AJ104" s="12"/>
      <c r="AK104" s="12">
        <v>2</v>
      </c>
      <c r="AL104" s="12">
        <v>1</v>
      </c>
      <c r="AM104" s="12"/>
      <c r="AN104" s="12"/>
      <c r="AO104" s="12">
        <v>6</v>
      </c>
      <c r="AP104" s="12"/>
      <c r="AQ104" s="12"/>
      <c r="AR104" s="12"/>
      <c r="AS104" s="12"/>
      <c r="AT104" s="12"/>
      <c r="AU104" s="12"/>
      <c r="AV104" s="12"/>
      <c r="AW104" s="12">
        <v>1</v>
      </c>
      <c r="AX104" s="12"/>
      <c r="AY104" s="12">
        <v>1</v>
      </c>
      <c r="AZ104" s="12"/>
      <c r="BA104" s="12">
        <v>1</v>
      </c>
      <c r="BB104" s="12"/>
      <c r="BC104" s="12"/>
      <c r="BD104" s="12"/>
      <c r="BE104" s="12"/>
      <c r="BF104" s="12"/>
      <c r="BG104" s="12">
        <v>1</v>
      </c>
      <c r="BH104" s="12"/>
      <c r="BI104" s="12">
        <v>1</v>
      </c>
      <c r="BJ104" s="12"/>
      <c r="BK104" s="12"/>
      <c r="BL104" s="12"/>
      <c r="BM104" s="12">
        <v>1</v>
      </c>
      <c r="BN104" s="12">
        <v>1</v>
      </c>
      <c r="BO104" s="12">
        <v>1</v>
      </c>
      <c r="BP104" s="12">
        <v>1</v>
      </c>
      <c r="BQ104" s="12"/>
      <c r="BR104" s="12"/>
      <c r="BS104" s="12"/>
      <c r="BT104" s="12"/>
      <c r="BU104" s="12"/>
      <c r="BV104" s="19"/>
      <c r="BW104" s="19"/>
      <c r="BX104" s="19">
        <v>1</v>
      </c>
      <c r="BY104" s="19"/>
      <c r="BZ104" s="19"/>
      <c r="CA104" s="19"/>
      <c r="CB104" s="19">
        <v>1</v>
      </c>
      <c r="CC104" s="19">
        <v>0</v>
      </c>
      <c r="CD104" s="19">
        <v>0</v>
      </c>
      <c r="CE104" s="20">
        <v>1</v>
      </c>
      <c r="CF104" s="21">
        <v>0</v>
      </c>
      <c r="CG104" s="21">
        <v>0</v>
      </c>
      <c r="CH104" s="21">
        <v>0</v>
      </c>
      <c r="CI104" s="21">
        <v>0</v>
      </c>
      <c r="CJ104" s="21"/>
      <c r="CK104" s="22">
        <f t="shared" si="11"/>
        <v>21</v>
      </c>
      <c r="CL104" s="23">
        <f t="shared" si="14"/>
        <v>1.4285714285714286</v>
      </c>
      <c r="CM104" s="16">
        <f t="shared" si="12"/>
        <v>30</v>
      </c>
      <c r="CN104" s="24">
        <f t="shared" si="13"/>
        <v>6</v>
      </c>
      <c r="CO104" s="7">
        <v>1978</v>
      </c>
      <c r="CP104" s="24">
        <f t="shared" si="18"/>
        <v>1</v>
      </c>
      <c r="CQ104" s="34" t="s">
        <v>92</v>
      </c>
      <c r="CR104" s="23"/>
      <c r="CS104" s="58"/>
    </row>
    <row r="105" spans="1:97" x14ac:dyDescent="0.3">
      <c r="A105" s="37">
        <v>103</v>
      </c>
      <c r="B105" s="37">
        <v>103</v>
      </c>
      <c r="C105">
        <v>102</v>
      </c>
      <c r="D105">
        <v>107</v>
      </c>
      <c r="E105" s="18">
        <v>249</v>
      </c>
      <c r="F105">
        <v>94</v>
      </c>
      <c r="G105">
        <v>1622</v>
      </c>
      <c r="H105">
        <v>1487</v>
      </c>
      <c r="I105" t="s">
        <v>384</v>
      </c>
      <c r="J105" t="s">
        <v>385</v>
      </c>
      <c r="L105" t="s">
        <v>309</v>
      </c>
      <c r="M105" t="s">
        <v>380</v>
      </c>
      <c r="O105" s="19"/>
      <c r="P105" s="19"/>
      <c r="Q105" s="13"/>
      <c r="R105" s="13">
        <v>2</v>
      </c>
      <c r="S105" s="13">
        <v>1</v>
      </c>
      <c r="T105" s="13">
        <v>4</v>
      </c>
      <c r="U105" s="13">
        <v>3</v>
      </c>
      <c r="V105" s="13">
        <v>7</v>
      </c>
      <c r="W105" s="13">
        <v>13</v>
      </c>
      <c r="X105" s="13">
        <v>47</v>
      </c>
      <c r="Y105" s="13">
        <v>29</v>
      </c>
      <c r="Z105" s="13">
        <v>69</v>
      </c>
      <c r="AA105" s="13">
        <v>35</v>
      </c>
      <c r="AB105" s="13">
        <v>59</v>
      </c>
      <c r="AC105" s="13">
        <v>120</v>
      </c>
      <c r="AD105" s="12">
        <v>86</v>
      </c>
      <c r="AE105" s="13">
        <v>38</v>
      </c>
      <c r="AF105" s="12">
        <v>89</v>
      </c>
      <c r="AG105" s="12">
        <v>64</v>
      </c>
      <c r="AH105" s="12">
        <v>79</v>
      </c>
      <c r="AI105" s="12">
        <v>51</v>
      </c>
      <c r="AJ105" s="12">
        <v>71</v>
      </c>
      <c r="AK105" s="12">
        <v>62</v>
      </c>
      <c r="AL105" s="12">
        <v>88</v>
      </c>
      <c r="AM105" s="12">
        <v>109</v>
      </c>
      <c r="AN105" s="12">
        <v>107</v>
      </c>
      <c r="AO105" s="12">
        <v>87</v>
      </c>
      <c r="AP105" s="12">
        <v>94</v>
      </c>
      <c r="AQ105" s="12">
        <v>102</v>
      </c>
      <c r="AR105" s="12">
        <v>254</v>
      </c>
      <c r="AS105" s="12">
        <v>122</v>
      </c>
      <c r="AT105" s="12">
        <v>122</v>
      </c>
      <c r="AU105" s="12">
        <v>113</v>
      </c>
      <c r="AV105" s="12">
        <v>107</v>
      </c>
      <c r="AW105" s="12">
        <v>125</v>
      </c>
      <c r="AX105" s="12">
        <v>147</v>
      </c>
      <c r="AY105" s="12">
        <v>191</v>
      </c>
      <c r="AZ105" s="12">
        <v>133</v>
      </c>
      <c r="BA105" s="12">
        <v>87</v>
      </c>
      <c r="BB105" s="12">
        <v>108</v>
      </c>
      <c r="BC105" s="12">
        <v>113</v>
      </c>
      <c r="BD105" s="12">
        <v>112</v>
      </c>
      <c r="BE105" s="12">
        <v>130</v>
      </c>
      <c r="BF105" s="12">
        <v>125</v>
      </c>
      <c r="BG105" s="12">
        <v>72</v>
      </c>
      <c r="BH105" s="12">
        <v>66</v>
      </c>
      <c r="BI105" s="12">
        <v>108</v>
      </c>
      <c r="BJ105" s="12">
        <v>125</v>
      </c>
      <c r="BK105" s="12">
        <v>78</v>
      </c>
      <c r="BL105" s="12">
        <v>124</v>
      </c>
      <c r="BM105" s="12">
        <v>161</v>
      </c>
      <c r="BN105" s="12">
        <v>146</v>
      </c>
      <c r="BO105" s="12">
        <v>175</v>
      </c>
      <c r="BP105" s="12">
        <v>146</v>
      </c>
      <c r="BQ105" s="12">
        <v>226</v>
      </c>
      <c r="BR105" s="28">
        <v>260</v>
      </c>
      <c r="BS105" s="19">
        <v>157</v>
      </c>
      <c r="BT105" s="19">
        <v>25</v>
      </c>
      <c r="BU105" s="19">
        <v>173</v>
      </c>
      <c r="BV105" s="12">
        <v>94</v>
      </c>
      <c r="BW105" s="12">
        <v>142</v>
      </c>
      <c r="BX105" s="12">
        <v>61</v>
      </c>
      <c r="BY105" s="12">
        <v>143</v>
      </c>
      <c r="BZ105" s="12">
        <v>79</v>
      </c>
      <c r="CA105" s="12">
        <v>81</v>
      </c>
      <c r="CB105" s="12">
        <v>94</v>
      </c>
      <c r="CC105" s="12">
        <v>58</v>
      </c>
      <c r="CD105" s="12">
        <v>61</v>
      </c>
      <c r="CE105" s="20">
        <v>87</v>
      </c>
      <c r="CF105" s="21">
        <v>68</v>
      </c>
      <c r="CG105" s="21">
        <v>70</v>
      </c>
      <c r="CH105" s="21">
        <v>84</v>
      </c>
      <c r="CI105" s="21">
        <v>92</v>
      </c>
      <c r="CJ105" s="21"/>
      <c r="CK105" s="22">
        <f t="shared" si="11"/>
        <v>65</v>
      </c>
      <c r="CL105" s="23">
        <f t="shared" si="14"/>
        <v>103.75384615384615</v>
      </c>
      <c r="CM105" s="16">
        <f t="shared" si="12"/>
        <v>6744</v>
      </c>
      <c r="CN105" s="24">
        <f t="shared" si="13"/>
        <v>260</v>
      </c>
      <c r="CO105" s="7">
        <v>2007</v>
      </c>
      <c r="CP105" s="24">
        <f t="shared" si="18"/>
        <v>13</v>
      </c>
      <c r="CQ105" s="7" t="s">
        <v>67</v>
      </c>
      <c r="CR105" s="23"/>
    </row>
    <row r="106" spans="1:97" x14ac:dyDescent="0.3">
      <c r="A106" s="37">
        <v>104</v>
      </c>
      <c r="B106" s="37">
        <v>104</v>
      </c>
      <c r="C106">
        <v>95</v>
      </c>
      <c r="D106">
        <v>99</v>
      </c>
      <c r="E106" s="18">
        <v>250</v>
      </c>
      <c r="F106">
        <v>87</v>
      </c>
      <c r="G106">
        <v>1546</v>
      </c>
      <c r="H106">
        <v>1428</v>
      </c>
      <c r="I106" t="s">
        <v>386</v>
      </c>
      <c r="J106" t="s">
        <v>387</v>
      </c>
      <c r="L106" t="s">
        <v>309</v>
      </c>
      <c r="M106" t="s">
        <v>388</v>
      </c>
      <c r="O106" s="19"/>
      <c r="P106" s="19"/>
      <c r="Q106" s="13"/>
      <c r="R106" s="13"/>
      <c r="S106" s="13"/>
      <c r="T106" s="13"/>
      <c r="U106" s="13">
        <v>1</v>
      </c>
      <c r="V106" s="13"/>
      <c r="W106" s="13"/>
      <c r="X106" s="13"/>
      <c r="Y106" s="13"/>
      <c r="Z106" s="13"/>
      <c r="AA106" s="13"/>
      <c r="AB106" s="13"/>
      <c r="AC106" s="13"/>
      <c r="AD106" s="12"/>
      <c r="AE106" s="13"/>
      <c r="AF106" s="12"/>
      <c r="AG106" s="12"/>
      <c r="AH106" s="12"/>
      <c r="AI106" s="12"/>
      <c r="AJ106" s="12"/>
      <c r="AK106" s="12"/>
      <c r="AL106" s="12">
        <v>6</v>
      </c>
      <c r="AM106" s="12"/>
      <c r="AN106" s="12"/>
      <c r="AO106" s="12"/>
      <c r="AP106" s="12"/>
      <c r="AQ106" s="12">
        <v>5</v>
      </c>
      <c r="AR106" s="12">
        <v>2</v>
      </c>
      <c r="AS106" s="12">
        <v>7</v>
      </c>
      <c r="AT106" s="12">
        <v>14</v>
      </c>
      <c r="AU106" s="12"/>
      <c r="AV106" s="12">
        <v>12</v>
      </c>
      <c r="AW106" s="12">
        <v>4</v>
      </c>
      <c r="AX106" s="12">
        <v>6</v>
      </c>
      <c r="AY106" s="12">
        <v>52</v>
      </c>
      <c r="AZ106" s="12">
        <v>9</v>
      </c>
      <c r="BA106" s="12">
        <v>11</v>
      </c>
      <c r="BB106" s="12">
        <v>32</v>
      </c>
      <c r="BC106" s="12">
        <v>31</v>
      </c>
      <c r="BD106" s="12">
        <v>25</v>
      </c>
      <c r="BE106" s="12">
        <v>15</v>
      </c>
      <c r="BF106" s="12">
        <v>20</v>
      </c>
      <c r="BG106" s="12">
        <v>13</v>
      </c>
      <c r="BH106" s="12">
        <v>26</v>
      </c>
      <c r="BI106" s="12">
        <v>33</v>
      </c>
      <c r="BJ106" s="12">
        <v>36</v>
      </c>
      <c r="BK106" s="12">
        <v>36</v>
      </c>
      <c r="BL106" s="12">
        <v>67</v>
      </c>
      <c r="BM106" s="12">
        <v>69</v>
      </c>
      <c r="BN106" s="12">
        <v>25</v>
      </c>
      <c r="BO106" s="12">
        <v>34</v>
      </c>
      <c r="BP106" s="12">
        <v>24</v>
      </c>
      <c r="BQ106" s="19">
        <v>120</v>
      </c>
      <c r="BR106" s="19">
        <v>83</v>
      </c>
      <c r="BS106" s="19">
        <v>108</v>
      </c>
      <c r="BT106" s="19">
        <v>22</v>
      </c>
      <c r="BU106" s="19">
        <v>140</v>
      </c>
      <c r="BV106" s="12">
        <v>71</v>
      </c>
      <c r="BW106" s="12">
        <v>114</v>
      </c>
      <c r="BX106" s="12">
        <v>94</v>
      </c>
      <c r="BY106" s="12">
        <v>139</v>
      </c>
      <c r="BZ106" s="12">
        <v>124</v>
      </c>
      <c r="CA106" s="12">
        <v>80</v>
      </c>
      <c r="CB106" s="28">
        <v>165</v>
      </c>
      <c r="CC106" s="19">
        <v>59</v>
      </c>
      <c r="CD106" s="19">
        <v>58</v>
      </c>
      <c r="CE106" s="20">
        <v>94</v>
      </c>
      <c r="CF106" s="21">
        <v>95</v>
      </c>
      <c r="CG106" s="21">
        <v>127</v>
      </c>
      <c r="CH106" s="21">
        <v>102</v>
      </c>
      <c r="CI106" s="21">
        <v>112</v>
      </c>
      <c r="CJ106" s="21"/>
      <c r="CK106" s="22">
        <f t="shared" si="11"/>
        <v>45</v>
      </c>
      <c r="CL106" s="23">
        <f t="shared" si="14"/>
        <v>56.022222222222226</v>
      </c>
      <c r="CM106" s="16">
        <f t="shared" si="12"/>
        <v>2521</v>
      </c>
      <c r="CN106" s="24">
        <f t="shared" si="13"/>
        <v>165</v>
      </c>
      <c r="CO106" s="25" t="s">
        <v>389</v>
      </c>
      <c r="CP106" s="24">
        <f t="shared" si="18"/>
        <v>2</v>
      </c>
      <c r="CQ106" s="34" t="s">
        <v>390</v>
      </c>
      <c r="CR106" s="23"/>
    </row>
    <row r="107" spans="1:97" x14ac:dyDescent="0.3">
      <c r="A107" s="37">
        <v>105</v>
      </c>
      <c r="B107" s="37">
        <v>105</v>
      </c>
      <c r="D107" s="29">
        <v>100</v>
      </c>
      <c r="E107" s="18">
        <v>251</v>
      </c>
      <c r="I107" t="s">
        <v>391</v>
      </c>
      <c r="J107" t="s">
        <v>392</v>
      </c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2"/>
      <c r="AE107" s="13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28"/>
      <c r="BR107" s="19"/>
      <c r="BS107" s="19"/>
      <c r="BT107" s="19"/>
      <c r="BU107" s="19"/>
      <c r="BV107" s="12"/>
      <c r="BW107" s="12"/>
      <c r="BX107" s="12"/>
      <c r="BY107" s="12"/>
      <c r="BZ107" s="12"/>
      <c r="CA107" s="12"/>
      <c r="CB107" s="28"/>
      <c r="CC107" s="19"/>
      <c r="CD107" s="19"/>
      <c r="CE107" s="36">
        <v>1</v>
      </c>
      <c r="CF107" s="21">
        <v>0</v>
      </c>
      <c r="CG107" s="21">
        <v>0</v>
      </c>
      <c r="CH107" s="21">
        <v>0</v>
      </c>
      <c r="CI107" s="21">
        <v>0</v>
      </c>
      <c r="CJ107" s="21"/>
      <c r="CK107" s="22">
        <f t="shared" si="11"/>
        <v>1</v>
      </c>
      <c r="CL107" s="23">
        <f t="shared" si="14"/>
        <v>1</v>
      </c>
      <c r="CM107" s="16">
        <f t="shared" si="12"/>
        <v>1</v>
      </c>
      <c r="CN107" s="24">
        <f t="shared" si="13"/>
        <v>1</v>
      </c>
      <c r="CO107" s="25"/>
      <c r="CP107" s="24">
        <f t="shared" si="18"/>
        <v>1</v>
      </c>
      <c r="CQ107" s="34" t="s">
        <v>92</v>
      </c>
      <c r="CR107" s="23"/>
    </row>
    <row r="108" spans="1:97" x14ac:dyDescent="0.3">
      <c r="A108" s="37">
        <v>106</v>
      </c>
      <c r="B108" s="37">
        <v>106</v>
      </c>
      <c r="C108">
        <v>100</v>
      </c>
      <c r="D108">
        <v>105</v>
      </c>
      <c r="E108" s="18">
        <v>252</v>
      </c>
      <c r="F108">
        <v>92</v>
      </c>
      <c r="G108">
        <v>1597</v>
      </c>
      <c r="H108">
        <v>1478</v>
      </c>
      <c r="I108" t="s">
        <v>393</v>
      </c>
      <c r="J108" t="s">
        <v>394</v>
      </c>
      <c r="L108" t="s">
        <v>309</v>
      </c>
      <c r="M108" t="s">
        <v>388</v>
      </c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2"/>
      <c r="AE108" s="13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>
        <v>1</v>
      </c>
      <c r="BP108" s="12"/>
      <c r="BQ108" s="12"/>
      <c r="BR108" s="12"/>
      <c r="BS108" s="12"/>
      <c r="BT108" s="12"/>
      <c r="BU108" s="12"/>
      <c r="BV108" s="19"/>
      <c r="BW108" s="19"/>
      <c r="BX108" s="19"/>
      <c r="BY108" s="19"/>
      <c r="BZ108" s="19"/>
      <c r="CA108" s="19"/>
      <c r="CB108" s="19"/>
      <c r="CC108" s="19">
        <v>0</v>
      </c>
      <c r="CD108" s="19">
        <v>0</v>
      </c>
      <c r="CE108" s="20"/>
      <c r="CF108" s="21">
        <v>0</v>
      </c>
      <c r="CG108" s="21">
        <v>0</v>
      </c>
      <c r="CH108" s="21">
        <v>0</v>
      </c>
      <c r="CI108" s="21">
        <v>0</v>
      </c>
      <c r="CJ108" s="21"/>
      <c r="CK108" s="22">
        <f t="shared" si="11"/>
        <v>1</v>
      </c>
      <c r="CL108" s="23">
        <f t="shared" si="14"/>
        <v>1</v>
      </c>
      <c r="CM108" s="16">
        <f t="shared" si="12"/>
        <v>1</v>
      </c>
      <c r="CN108" s="24">
        <f t="shared" si="13"/>
        <v>1</v>
      </c>
      <c r="CO108" s="7">
        <v>2004</v>
      </c>
      <c r="CP108" s="24">
        <f t="shared" si="18"/>
        <v>1</v>
      </c>
      <c r="CQ108" s="8" t="s">
        <v>395</v>
      </c>
      <c r="CR108" s="23"/>
    </row>
    <row r="109" spans="1:97" x14ac:dyDescent="0.3">
      <c r="A109" s="37">
        <v>107</v>
      </c>
      <c r="B109" s="37">
        <v>107</v>
      </c>
      <c r="C109">
        <v>96</v>
      </c>
      <c r="D109">
        <v>101</v>
      </c>
      <c r="E109" s="18">
        <v>255</v>
      </c>
      <c r="F109">
        <v>88</v>
      </c>
      <c r="G109">
        <v>1571</v>
      </c>
      <c r="H109">
        <v>1453</v>
      </c>
      <c r="I109" t="s">
        <v>396</v>
      </c>
      <c r="J109" t="s">
        <v>397</v>
      </c>
      <c r="L109" t="s">
        <v>309</v>
      </c>
      <c r="M109" t="s">
        <v>388</v>
      </c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2"/>
      <c r="AE109" s="13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>
        <v>1</v>
      </c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>
        <v>1</v>
      </c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9">
        <v>1</v>
      </c>
      <c r="BW109" s="19"/>
      <c r="BX109" s="19"/>
      <c r="BY109" s="19"/>
      <c r="BZ109" s="19"/>
      <c r="CA109" s="19"/>
      <c r="CB109" s="19"/>
      <c r="CC109" s="19">
        <v>0</v>
      </c>
      <c r="CD109" s="19">
        <v>1</v>
      </c>
      <c r="CE109" s="20"/>
      <c r="CF109" s="21">
        <v>0</v>
      </c>
      <c r="CG109" s="21">
        <v>0</v>
      </c>
      <c r="CH109" s="21">
        <v>0</v>
      </c>
      <c r="CI109" s="21">
        <v>0</v>
      </c>
      <c r="CJ109" s="21"/>
      <c r="CK109" s="22">
        <f t="shared" si="11"/>
        <v>4</v>
      </c>
      <c r="CL109" s="23">
        <f t="shared" si="14"/>
        <v>1</v>
      </c>
      <c r="CM109" s="16">
        <f t="shared" si="12"/>
        <v>4</v>
      </c>
      <c r="CN109" s="24">
        <f t="shared" si="13"/>
        <v>1</v>
      </c>
      <c r="CO109" s="7">
        <v>1978</v>
      </c>
      <c r="CP109" s="24">
        <f t="shared" si="18"/>
        <v>1</v>
      </c>
      <c r="CQ109" s="34" t="s">
        <v>51</v>
      </c>
      <c r="CR109" s="23"/>
      <c r="CS109" s="59" t="s">
        <v>398</v>
      </c>
    </row>
    <row r="110" spans="1:97" x14ac:dyDescent="0.3">
      <c r="A110" s="37">
        <v>108</v>
      </c>
      <c r="B110" s="37">
        <v>108</v>
      </c>
      <c r="C110">
        <v>97</v>
      </c>
      <c r="D110">
        <v>102</v>
      </c>
      <c r="E110" s="18">
        <v>256</v>
      </c>
      <c r="F110">
        <v>89</v>
      </c>
      <c r="G110">
        <v>1572</v>
      </c>
      <c r="H110">
        <v>1454</v>
      </c>
      <c r="I110" t="s">
        <v>399</v>
      </c>
      <c r="J110" t="s">
        <v>400</v>
      </c>
      <c r="L110" t="s">
        <v>309</v>
      </c>
      <c r="M110" t="s">
        <v>388</v>
      </c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>
        <v>1</v>
      </c>
      <c r="AB110" s="13"/>
      <c r="AC110" s="13">
        <v>1</v>
      </c>
      <c r="AD110" s="12">
        <v>1</v>
      </c>
      <c r="AE110" s="13"/>
      <c r="AF110" s="12"/>
      <c r="AG110" s="12"/>
      <c r="AH110" s="12">
        <v>2</v>
      </c>
      <c r="AI110" s="12"/>
      <c r="AJ110" s="12"/>
      <c r="AK110" s="12"/>
      <c r="AL110" s="12"/>
      <c r="AM110" s="12">
        <v>1</v>
      </c>
      <c r="AN110" s="12"/>
      <c r="AO110" s="12"/>
      <c r="AP110" s="12">
        <v>3</v>
      </c>
      <c r="AQ110" s="12">
        <v>1</v>
      </c>
      <c r="AR110" s="12"/>
      <c r="AS110" s="12">
        <v>2</v>
      </c>
      <c r="AT110" s="12">
        <v>1</v>
      </c>
      <c r="AU110" s="12">
        <v>1</v>
      </c>
      <c r="AV110" s="12">
        <v>1</v>
      </c>
      <c r="AW110" s="12"/>
      <c r="AX110" s="12"/>
      <c r="AY110" s="12">
        <v>1</v>
      </c>
      <c r="AZ110" s="12"/>
      <c r="BA110" s="12"/>
      <c r="BB110" s="12">
        <v>1</v>
      </c>
      <c r="BC110" s="12">
        <v>1</v>
      </c>
      <c r="BD110" s="12">
        <v>3</v>
      </c>
      <c r="BE110" s="12">
        <v>4</v>
      </c>
      <c r="BF110" s="12">
        <v>1</v>
      </c>
      <c r="BG110" s="12"/>
      <c r="BH110" s="12">
        <v>1</v>
      </c>
      <c r="BI110" s="12">
        <v>3</v>
      </c>
      <c r="BJ110" s="12"/>
      <c r="BK110" s="12">
        <v>5</v>
      </c>
      <c r="BL110" s="12">
        <v>1</v>
      </c>
      <c r="BM110" s="12"/>
      <c r="BN110" s="12">
        <v>1</v>
      </c>
      <c r="BO110" s="12">
        <v>2</v>
      </c>
      <c r="BP110" s="12">
        <v>2</v>
      </c>
      <c r="BQ110" s="19">
        <v>12</v>
      </c>
      <c r="BR110" s="19">
        <v>3</v>
      </c>
      <c r="BS110" s="19">
        <v>9</v>
      </c>
      <c r="BT110" s="19">
        <v>1</v>
      </c>
      <c r="BU110" s="19">
        <v>2</v>
      </c>
      <c r="BV110" s="12">
        <v>2</v>
      </c>
      <c r="BW110" s="12">
        <v>7</v>
      </c>
      <c r="BX110" s="12">
        <v>3</v>
      </c>
      <c r="BY110" s="12">
        <v>7</v>
      </c>
      <c r="BZ110" s="12">
        <v>3</v>
      </c>
      <c r="CA110" s="12">
        <v>3</v>
      </c>
      <c r="CB110" s="12">
        <v>1</v>
      </c>
      <c r="CC110" s="12">
        <v>0</v>
      </c>
      <c r="CD110" s="12">
        <v>5</v>
      </c>
      <c r="CE110" s="20">
        <v>16</v>
      </c>
      <c r="CF110" s="21">
        <v>8</v>
      </c>
      <c r="CG110" s="21">
        <v>16</v>
      </c>
      <c r="CH110" s="21">
        <v>10</v>
      </c>
      <c r="CI110" s="42">
        <v>21</v>
      </c>
      <c r="CJ110" s="21"/>
      <c r="CK110" s="22">
        <f t="shared" ref="CK110:CK171" si="19">COUNTIF((W110:CI110),"&gt;0")</f>
        <v>42</v>
      </c>
      <c r="CL110" s="23">
        <f t="shared" si="14"/>
        <v>4.0476190476190474</v>
      </c>
      <c r="CM110" s="16">
        <f t="shared" ref="CM110:CM171" si="20">SUM(W110:CI110)</f>
        <v>170</v>
      </c>
      <c r="CN110" s="24">
        <f t="shared" ref="CN110:CN171" si="21">MAX(W110:CI110)</f>
        <v>21</v>
      </c>
      <c r="CO110" s="25" t="s">
        <v>240</v>
      </c>
      <c r="CP110" s="24">
        <f t="shared" si="18"/>
        <v>1</v>
      </c>
      <c r="CQ110" s="34" t="s">
        <v>389</v>
      </c>
      <c r="CR110" s="23"/>
    </row>
    <row r="111" spans="1:97" x14ac:dyDescent="0.3">
      <c r="A111" s="37">
        <v>109</v>
      </c>
      <c r="B111" s="37">
        <v>109</v>
      </c>
      <c r="C111">
        <v>98</v>
      </c>
      <c r="D111">
        <v>103</v>
      </c>
      <c r="E111" s="18">
        <v>258</v>
      </c>
      <c r="F111">
        <v>90</v>
      </c>
      <c r="G111">
        <v>1573</v>
      </c>
      <c r="H111">
        <v>1455</v>
      </c>
      <c r="I111" t="s">
        <v>401</v>
      </c>
      <c r="J111" t="s">
        <v>402</v>
      </c>
      <c r="L111" t="s">
        <v>309</v>
      </c>
      <c r="M111" t="s">
        <v>388</v>
      </c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2"/>
      <c r="AE111" s="13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28"/>
      <c r="BR111" s="19"/>
      <c r="BS111" s="28">
        <v>1</v>
      </c>
      <c r="BT111" s="28"/>
      <c r="BU111" s="28">
        <v>1</v>
      </c>
      <c r="BV111" s="19"/>
      <c r="BW111" s="19"/>
      <c r="BX111" s="19"/>
      <c r="BY111" s="19"/>
      <c r="BZ111" s="19"/>
      <c r="CA111" s="19"/>
      <c r="CB111" s="19"/>
      <c r="CC111" s="19">
        <v>0</v>
      </c>
      <c r="CD111" s="19">
        <v>0</v>
      </c>
      <c r="CE111" s="20"/>
      <c r="CF111" s="21">
        <v>0</v>
      </c>
      <c r="CG111" s="21">
        <v>0</v>
      </c>
      <c r="CH111" s="21">
        <v>0</v>
      </c>
      <c r="CI111" s="21">
        <v>0</v>
      </c>
      <c r="CJ111" s="21"/>
      <c r="CK111" s="22">
        <f t="shared" si="19"/>
        <v>2</v>
      </c>
      <c r="CL111" s="23">
        <f t="shared" si="14"/>
        <v>1</v>
      </c>
      <c r="CM111" s="16">
        <f t="shared" si="20"/>
        <v>2</v>
      </c>
      <c r="CN111" s="24">
        <f t="shared" si="21"/>
        <v>1</v>
      </c>
      <c r="CO111" s="25" t="s">
        <v>403</v>
      </c>
      <c r="CP111" s="24">
        <f t="shared" si="18"/>
        <v>1</v>
      </c>
      <c r="CQ111" s="8" t="s">
        <v>144</v>
      </c>
      <c r="CR111" s="23"/>
    </row>
    <row r="112" spans="1:97" x14ac:dyDescent="0.3">
      <c r="A112" s="37">
        <v>110</v>
      </c>
      <c r="B112" s="37">
        <v>110</v>
      </c>
      <c r="C112">
        <v>99</v>
      </c>
      <c r="D112">
        <v>104</v>
      </c>
      <c r="E112" s="18">
        <v>259</v>
      </c>
      <c r="F112">
        <v>91</v>
      </c>
      <c r="G112">
        <v>1591</v>
      </c>
      <c r="H112">
        <v>1472</v>
      </c>
      <c r="I112" t="s">
        <v>404</v>
      </c>
      <c r="J112" t="s">
        <v>405</v>
      </c>
      <c r="L112" t="s">
        <v>309</v>
      </c>
      <c r="M112" t="s">
        <v>388</v>
      </c>
      <c r="O112" s="19"/>
      <c r="P112" s="19"/>
      <c r="Q112" s="13"/>
      <c r="R112" s="13">
        <v>1</v>
      </c>
      <c r="S112" s="13"/>
      <c r="T112" s="13">
        <v>1</v>
      </c>
      <c r="U112" s="13">
        <v>1</v>
      </c>
      <c r="V112" s="13"/>
      <c r="W112" s="13"/>
      <c r="X112" s="13"/>
      <c r="Y112" s="13">
        <v>2</v>
      </c>
      <c r="Z112" s="13">
        <v>10</v>
      </c>
      <c r="AA112" s="13">
        <v>1</v>
      </c>
      <c r="AB112" s="13">
        <v>5</v>
      </c>
      <c r="AC112" s="13">
        <v>40</v>
      </c>
      <c r="AD112" s="12">
        <v>2</v>
      </c>
      <c r="AE112" s="13"/>
      <c r="AF112" s="12">
        <v>1</v>
      </c>
      <c r="AG112" s="12">
        <v>2</v>
      </c>
      <c r="AH112" s="12">
        <v>6</v>
      </c>
      <c r="AI112" s="12">
        <v>11</v>
      </c>
      <c r="AJ112" s="12">
        <v>6</v>
      </c>
      <c r="AK112" s="12">
        <v>3</v>
      </c>
      <c r="AL112" s="12">
        <v>6</v>
      </c>
      <c r="AM112" s="12">
        <v>4</v>
      </c>
      <c r="AN112" s="12">
        <v>13</v>
      </c>
      <c r="AO112" s="12">
        <v>14</v>
      </c>
      <c r="AP112" s="12">
        <v>4</v>
      </c>
      <c r="AQ112" s="12">
        <v>6</v>
      </c>
      <c r="AR112" s="12">
        <v>4</v>
      </c>
      <c r="AS112" s="12">
        <v>7</v>
      </c>
      <c r="AT112" s="12">
        <v>3</v>
      </c>
      <c r="AU112" s="12">
        <v>10</v>
      </c>
      <c r="AV112" s="12">
        <v>9</v>
      </c>
      <c r="AW112" s="12">
        <v>9</v>
      </c>
      <c r="AX112" s="12">
        <v>3</v>
      </c>
      <c r="AY112" s="12">
        <v>3</v>
      </c>
      <c r="AZ112" s="12">
        <v>4</v>
      </c>
      <c r="BA112" s="12">
        <v>4</v>
      </c>
      <c r="BB112" s="12">
        <v>13</v>
      </c>
      <c r="BC112" s="12">
        <v>10</v>
      </c>
      <c r="BD112" s="12">
        <v>3</v>
      </c>
      <c r="BE112" s="12">
        <v>10</v>
      </c>
      <c r="BF112" s="12">
        <v>14</v>
      </c>
      <c r="BG112" s="12">
        <v>6</v>
      </c>
      <c r="BH112" s="12">
        <v>5</v>
      </c>
      <c r="BI112" s="12">
        <v>20</v>
      </c>
      <c r="BJ112" s="12">
        <v>7</v>
      </c>
      <c r="BK112" s="12">
        <v>9</v>
      </c>
      <c r="BL112" s="12">
        <v>7</v>
      </c>
      <c r="BM112" s="12">
        <v>9</v>
      </c>
      <c r="BN112" s="12">
        <v>27</v>
      </c>
      <c r="BO112" s="12">
        <v>55</v>
      </c>
      <c r="BP112" s="12">
        <v>23</v>
      </c>
      <c r="BQ112" s="19">
        <v>60</v>
      </c>
      <c r="BR112" s="19">
        <v>42</v>
      </c>
      <c r="BS112" s="19">
        <v>32</v>
      </c>
      <c r="BT112" s="19">
        <v>3</v>
      </c>
      <c r="BU112" s="19">
        <v>29</v>
      </c>
      <c r="BV112" s="19">
        <v>49</v>
      </c>
      <c r="BW112" s="19">
        <v>175</v>
      </c>
      <c r="BX112" s="19">
        <v>51</v>
      </c>
      <c r="BY112" s="19">
        <v>192</v>
      </c>
      <c r="BZ112" s="19">
        <v>91</v>
      </c>
      <c r="CA112" s="19">
        <v>138</v>
      </c>
      <c r="CB112" s="19">
        <v>234</v>
      </c>
      <c r="CC112" s="19">
        <v>109</v>
      </c>
      <c r="CD112" s="19">
        <v>27</v>
      </c>
      <c r="CE112" s="20">
        <v>172</v>
      </c>
      <c r="CF112" s="39">
        <v>365</v>
      </c>
      <c r="CG112" s="39">
        <v>287</v>
      </c>
      <c r="CH112" s="42">
        <v>738</v>
      </c>
      <c r="CI112" s="39">
        <v>225</v>
      </c>
      <c r="CJ112" s="21"/>
      <c r="CK112" s="22">
        <f t="shared" si="19"/>
        <v>62</v>
      </c>
      <c r="CL112" s="23">
        <f t="shared" si="14"/>
        <v>55.306451612903224</v>
      </c>
      <c r="CM112" s="16">
        <f t="shared" si="20"/>
        <v>3429</v>
      </c>
      <c r="CN112" s="24">
        <f t="shared" si="21"/>
        <v>738</v>
      </c>
      <c r="CO112" s="25" t="s">
        <v>180</v>
      </c>
      <c r="CP112" s="24">
        <f t="shared" si="18"/>
        <v>1</v>
      </c>
      <c r="CQ112" s="25" t="s">
        <v>290</v>
      </c>
      <c r="CR112" s="23"/>
    </row>
    <row r="113" spans="1:96" x14ac:dyDescent="0.3">
      <c r="A113" s="37">
        <v>111</v>
      </c>
      <c r="B113" s="37">
        <v>111</v>
      </c>
      <c r="C113">
        <v>106</v>
      </c>
      <c r="D113">
        <v>111</v>
      </c>
      <c r="E113" s="18">
        <v>260</v>
      </c>
      <c r="F113">
        <v>97</v>
      </c>
      <c r="G113">
        <v>1627</v>
      </c>
      <c r="H113">
        <v>1525</v>
      </c>
      <c r="I113" t="s">
        <v>406</v>
      </c>
      <c r="J113" t="s">
        <v>407</v>
      </c>
      <c r="L113" t="s">
        <v>309</v>
      </c>
      <c r="M113" t="s">
        <v>408</v>
      </c>
      <c r="O113" s="19"/>
      <c r="P113" s="19"/>
      <c r="Q113" s="13"/>
      <c r="R113" s="13"/>
      <c r="S113" s="13"/>
      <c r="T113" s="13"/>
      <c r="U113" s="13">
        <v>10</v>
      </c>
      <c r="V113" s="13"/>
      <c r="W113" s="13"/>
      <c r="X113" s="13"/>
      <c r="Y113" s="13"/>
      <c r="Z113" s="13">
        <v>3</v>
      </c>
      <c r="AA113" s="13">
        <v>30</v>
      </c>
      <c r="AB113" s="13"/>
      <c r="AC113" s="13"/>
      <c r="AD113" s="12">
        <v>3</v>
      </c>
      <c r="AE113" s="13">
        <v>15</v>
      </c>
      <c r="AF113" s="12">
        <v>21</v>
      </c>
      <c r="AG113" s="12">
        <v>19</v>
      </c>
      <c r="AH113" s="12">
        <v>30</v>
      </c>
      <c r="AI113" s="12">
        <v>3</v>
      </c>
      <c r="AJ113" s="12">
        <v>1</v>
      </c>
      <c r="AK113" s="12">
        <v>26</v>
      </c>
      <c r="AL113" s="12">
        <v>1</v>
      </c>
      <c r="AM113" s="12">
        <v>54</v>
      </c>
      <c r="AN113" s="12">
        <v>9</v>
      </c>
      <c r="AO113" s="12">
        <v>288</v>
      </c>
      <c r="AP113" s="12">
        <v>24</v>
      </c>
      <c r="AQ113" s="12">
        <v>17</v>
      </c>
      <c r="AR113" s="12">
        <v>26</v>
      </c>
      <c r="AS113" s="12">
        <v>23</v>
      </c>
      <c r="AT113" s="12">
        <v>18</v>
      </c>
      <c r="AU113" s="12"/>
      <c r="AV113" s="12">
        <v>51</v>
      </c>
      <c r="AW113" s="12">
        <v>4</v>
      </c>
      <c r="AX113" s="12"/>
      <c r="AY113" s="12">
        <v>22</v>
      </c>
      <c r="AZ113" s="12"/>
      <c r="BA113" s="12">
        <v>14</v>
      </c>
      <c r="BB113" s="12">
        <v>11</v>
      </c>
      <c r="BC113" s="12">
        <v>2</v>
      </c>
      <c r="BD113" s="12">
        <v>59</v>
      </c>
      <c r="BE113" s="12">
        <v>1</v>
      </c>
      <c r="BF113" s="12">
        <v>37</v>
      </c>
      <c r="BG113" s="12">
        <v>36</v>
      </c>
      <c r="BH113" s="12"/>
      <c r="BI113" s="12">
        <v>35</v>
      </c>
      <c r="BJ113" s="12">
        <v>118</v>
      </c>
      <c r="BK113" s="12">
        <v>2</v>
      </c>
      <c r="BL113" s="12">
        <v>19</v>
      </c>
      <c r="BM113" s="12">
        <v>2</v>
      </c>
      <c r="BN113" s="12"/>
      <c r="BO113" s="12">
        <v>26</v>
      </c>
      <c r="BP113" s="12">
        <v>20</v>
      </c>
      <c r="BQ113" s="12">
        <v>23</v>
      </c>
      <c r="BR113" s="12">
        <v>24</v>
      </c>
      <c r="BS113" s="12">
        <v>6</v>
      </c>
      <c r="BT113" s="12">
        <v>5</v>
      </c>
      <c r="BU113" s="12">
        <v>82</v>
      </c>
      <c r="BV113" s="12">
        <v>9</v>
      </c>
      <c r="BW113" s="12">
        <v>29</v>
      </c>
      <c r="BX113" s="12"/>
      <c r="BY113" s="12">
        <v>25</v>
      </c>
      <c r="BZ113" s="12">
        <v>8</v>
      </c>
      <c r="CA113" s="12">
        <v>10</v>
      </c>
      <c r="CB113" s="12">
        <v>52</v>
      </c>
      <c r="CC113" s="12">
        <v>44</v>
      </c>
      <c r="CD113" s="12">
        <v>24</v>
      </c>
      <c r="CE113" s="20">
        <v>26</v>
      </c>
      <c r="CF113" s="21">
        <v>58</v>
      </c>
      <c r="CG113" s="21">
        <v>39</v>
      </c>
      <c r="CH113" s="21">
        <v>136</v>
      </c>
      <c r="CI113" s="21">
        <v>19</v>
      </c>
      <c r="CJ113" s="21"/>
      <c r="CK113" s="22">
        <f t="shared" si="19"/>
        <v>54</v>
      </c>
      <c r="CL113" s="23">
        <f t="shared" si="14"/>
        <v>31.277777777777779</v>
      </c>
      <c r="CM113" s="16">
        <f t="shared" si="20"/>
        <v>1689</v>
      </c>
      <c r="CN113" s="24">
        <f t="shared" si="21"/>
        <v>288</v>
      </c>
      <c r="CO113" s="7">
        <v>1978</v>
      </c>
      <c r="CP113" s="24">
        <f>SMALL(W113:CI113,COUNTIF(W113:CI113,0)+1)</f>
        <v>1</v>
      </c>
      <c r="CQ113" s="25" t="s">
        <v>409</v>
      </c>
      <c r="CR113" s="23"/>
    </row>
    <row r="114" spans="1:96" x14ac:dyDescent="0.3">
      <c r="A114" s="37">
        <v>112</v>
      </c>
      <c r="B114" s="37">
        <v>112</v>
      </c>
      <c r="C114">
        <v>143</v>
      </c>
      <c r="D114">
        <v>148</v>
      </c>
      <c r="E114" s="18">
        <v>261</v>
      </c>
      <c r="F114">
        <v>135</v>
      </c>
      <c r="G114">
        <v>1657</v>
      </c>
      <c r="H114">
        <v>1907</v>
      </c>
      <c r="I114" t="s">
        <v>410</v>
      </c>
      <c r="J114" t="s">
        <v>411</v>
      </c>
      <c r="L114" t="s">
        <v>309</v>
      </c>
      <c r="M114" t="s">
        <v>412</v>
      </c>
      <c r="O114" s="19"/>
      <c r="P114" s="19"/>
      <c r="Q114" s="13"/>
      <c r="R114" s="13">
        <v>20</v>
      </c>
      <c r="S114" s="13">
        <v>400</v>
      </c>
      <c r="T114" s="13">
        <v>340</v>
      </c>
      <c r="U114" s="13">
        <v>500</v>
      </c>
      <c r="V114" s="13">
        <v>216</v>
      </c>
      <c r="W114" s="13">
        <v>814</v>
      </c>
      <c r="X114" s="13">
        <v>3446</v>
      </c>
      <c r="Y114" s="13">
        <v>3200</v>
      </c>
      <c r="Z114" s="13">
        <v>4900</v>
      </c>
      <c r="AA114" s="13">
        <v>3200</v>
      </c>
      <c r="AB114" s="13">
        <v>3300</v>
      </c>
      <c r="AC114" s="13">
        <v>4200</v>
      </c>
      <c r="AD114" s="12">
        <v>4900</v>
      </c>
      <c r="AE114" s="13">
        <v>4400</v>
      </c>
      <c r="AF114" s="12">
        <v>3314</v>
      </c>
      <c r="AG114" s="12">
        <v>3946</v>
      </c>
      <c r="AH114" s="12">
        <v>4562</v>
      </c>
      <c r="AI114" s="12">
        <v>3692</v>
      </c>
      <c r="AJ114" s="12">
        <v>4580</v>
      </c>
      <c r="AK114" s="12">
        <v>3230</v>
      </c>
      <c r="AL114" s="12">
        <v>3264</v>
      </c>
      <c r="AM114" s="12">
        <v>2352</v>
      </c>
      <c r="AN114" s="12">
        <v>2956</v>
      </c>
      <c r="AO114" s="12">
        <v>3651</v>
      </c>
      <c r="AP114" s="12">
        <v>1809</v>
      </c>
      <c r="AQ114" s="12">
        <v>2653</v>
      </c>
      <c r="AR114" s="12">
        <v>2245</v>
      </c>
      <c r="AS114" s="12">
        <v>2898</v>
      </c>
      <c r="AT114" s="12">
        <v>2212</v>
      </c>
      <c r="AU114" s="12">
        <v>1984</v>
      </c>
      <c r="AV114" s="12">
        <v>1614</v>
      </c>
      <c r="AW114" s="12">
        <v>2194</v>
      </c>
      <c r="AX114" s="12">
        <v>2405</v>
      </c>
      <c r="AY114" s="12">
        <v>2178</v>
      </c>
      <c r="AZ114" s="12">
        <v>1818</v>
      </c>
      <c r="BA114" s="12">
        <v>1089</v>
      </c>
      <c r="BB114" s="12">
        <v>1495</v>
      </c>
      <c r="BC114" s="12">
        <v>1453</v>
      </c>
      <c r="BD114" s="12">
        <v>1178</v>
      </c>
      <c r="BE114" s="12">
        <v>1762</v>
      </c>
      <c r="BF114" s="12">
        <v>1951</v>
      </c>
      <c r="BG114" s="12">
        <v>1479</v>
      </c>
      <c r="BH114" s="12">
        <v>1145</v>
      </c>
      <c r="BI114" s="12">
        <v>1259</v>
      </c>
      <c r="BJ114" s="12">
        <v>1727</v>
      </c>
      <c r="BK114" s="12">
        <v>895</v>
      </c>
      <c r="BL114" s="12">
        <v>1503</v>
      </c>
      <c r="BM114" s="12">
        <v>1172</v>
      </c>
      <c r="BN114" s="12">
        <v>1741</v>
      </c>
      <c r="BO114" s="12">
        <v>1688</v>
      </c>
      <c r="BP114" s="12">
        <v>1447</v>
      </c>
      <c r="BQ114" s="12">
        <v>1780</v>
      </c>
      <c r="BR114" s="12">
        <v>1805</v>
      </c>
      <c r="BS114" s="12">
        <v>2214</v>
      </c>
      <c r="BT114" s="12">
        <v>209</v>
      </c>
      <c r="BU114" s="12">
        <v>1325</v>
      </c>
      <c r="BV114" s="12">
        <v>1049</v>
      </c>
      <c r="BW114" s="12">
        <v>1176</v>
      </c>
      <c r="BX114" s="12">
        <v>943</v>
      </c>
      <c r="BY114" s="12">
        <v>1395</v>
      </c>
      <c r="BZ114" s="12">
        <v>1048</v>
      </c>
      <c r="CA114" s="12">
        <v>935</v>
      </c>
      <c r="CB114" s="12">
        <v>1056</v>
      </c>
      <c r="CC114" s="12">
        <v>728</v>
      </c>
      <c r="CD114" s="12">
        <v>705</v>
      </c>
      <c r="CE114" s="20">
        <v>1137</v>
      </c>
      <c r="CF114" s="21">
        <v>727</v>
      </c>
      <c r="CG114" s="21">
        <v>603</v>
      </c>
      <c r="CH114" s="21">
        <v>1005</v>
      </c>
      <c r="CI114" s="21">
        <v>621</v>
      </c>
      <c r="CJ114" s="21"/>
      <c r="CK114" s="22">
        <f t="shared" si="19"/>
        <v>65</v>
      </c>
      <c r="CL114" s="23">
        <f t="shared" si="14"/>
        <v>2082.4923076923078</v>
      </c>
      <c r="CM114" s="16">
        <f t="shared" si="20"/>
        <v>135362</v>
      </c>
      <c r="CN114" s="24">
        <f t="shared" si="21"/>
        <v>4900</v>
      </c>
      <c r="CO114" s="7" t="s">
        <v>413</v>
      </c>
      <c r="CP114" s="24">
        <f t="shared" ref="CP114:CP128" si="22">SMALL(W114:CI114,COUNTIF(W114:CI114,0)+1)</f>
        <v>209</v>
      </c>
      <c r="CQ114" s="7" t="s">
        <v>150</v>
      </c>
      <c r="CR114" s="23"/>
    </row>
    <row r="115" spans="1:96" x14ac:dyDescent="0.3">
      <c r="A115" s="37">
        <v>113</v>
      </c>
      <c r="B115" s="37">
        <v>113</v>
      </c>
      <c r="C115">
        <v>105</v>
      </c>
      <c r="D115">
        <v>110</v>
      </c>
      <c r="E115" s="18">
        <v>262</v>
      </c>
      <c r="F115">
        <v>96</v>
      </c>
      <c r="G115">
        <v>1667</v>
      </c>
      <c r="H115">
        <v>1521</v>
      </c>
      <c r="I115" t="s">
        <v>414</v>
      </c>
      <c r="J115" t="s">
        <v>415</v>
      </c>
      <c r="L115" t="s">
        <v>309</v>
      </c>
      <c r="M115" t="s">
        <v>416</v>
      </c>
      <c r="O115" s="19"/>
      <c r="P115" s="1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2"/>
      <c r="AE115" s="13"/>
      <c r="AF115" s="12"/>
      <c r="AG115" s="12"/>
      <c r="AH115" s="12"/>
      <c r="AI115" s="12"/>
      <c r="AJ115" s="12"/>
      <c r="AK115" s="12"/>
      <c r="AL115" s="12"/>
      <c r="AM115" s="12">
        <v>1</v>
      </c>
      <c r="AN115" s="12"/>
      <c r="AO115" s="12"/>
      <c r="AP115" s="12"/>
      <c r="AQ115" s="12"/>
      <c r="AR115" s="12">
        <v>2</v>
      </c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>
        <v>7</v>
      </c>
      <c r="BN115" s="12">
        <v>17</v>
      </c>
      <c r="BO115" s="12">
        <v>1</v>
      </c>
      <c r="BP115" s="12"/>
      <c r="BQ115" s="12"/>
      <c r="BR115" s="12">
        <v>3</v>
      </c>
      <c r="BS115" s="12"/>
      <c r="BT115" s="12"/>
      <c r="BU115" s="12"/>
      <c r="BV115" s="12"/>
      <c r="BW115" s="19">
        <v>49</v>
      </c>
      <c r="BX115" s="19">
        <v>68</v>
      </c>
      <c r="BY115" s="19">
        <v>7</v>
      </c>
      <c r="BZ115" s="19">
        <v>4</v>
      </c>
      <c r="CA115" s="19"/>
      <c r="CB115" s="19">
        <v>1</v>
      </c>
      <c r="CC115" s="19">
        <v>0</v>
      </c>
      <c r="CD115" s="19">
        <v>0</v>
      </c>
      <c r="CE115" s="20">
        <v>8</v>
      </c>
      <c r="CF115" s="42">
        <v>89</v>
      </c>
      <c r="CG115" s="39">
        <v>0</v>
      </c>
      <c r="CH115" s="39">
        <v>21</v>
      </c>
      <c r="CI115" s="39">
        <v>40</v>
      </c>
      <c r="CJ115" s="21"/>
      <c r="CK115" s="22">
        <f t="shared" si="19"/>
        <v>15</v>
      </c>
      <c r="CL115" s="23">
        <f t="shared" si="14"/>
        <v>21.2</v>
      </c>
      <c r="CM115" s="16">
        <f t="shared" si="20"/>
        <v>318</v>
      </c>
      <c r="CN115" s="24">
        <f t="shared" si="21"/>
        <v>89</v>
      </c>
      <c r="CO115" s="25" t="s">
        <v>258</v>
      </c>
      <c r="CP115" s="24">
        <f t="shared" si="22"/>
        <v>1</v>
      </c>
      <c r="CQ115" s="34" t="s">
        <v>59</v>
      </c>
      <c r="CR115" s="23"/>
    </row>
    <row r="116" spans="1:96" x14ac:dyDescent="0.3">
      <c r="A116" s="37">
        <v>114</v>
      </c>
      <c r="B116" s="37">
        <v>114</v>
      </c>
      <c r="C116">
        <v>142</v>
      </c>
      <c r="D116">
        <v>147</v>
      </c>
      <c r="E116" s="18">
        <v>263</v>
      </c>
      <c r="F116">
        <v>134</v>
      </c>
      <c r="G116">
        <v>1757</v>
      </c>
      <c r="H116">
        <v>1875</v>
      </c>
      <c r="I116" t="s">
        <v>417</v>
      </c>
      <c r="J116" t="s">
        <v>418</v>
      </c>
      <c r="L116" t="s">
        <v>309</v>
      </c>
      <c r="M116" t="s">
        <v>419</v>
      </c>
      <c r="N116" t="s">
        <v>420</v>
      </c>
      <c r="O116" s="19"/>
      <c r="P116" s="19"/>
      <c r="Q116" s="13"/>
      <c r="R116" s="13"/>
      <c r="S116" s="13"/>
      <c r="T116" s="13"/>
      <c r="U116" s="13">
        <v>10</v>
      </c>
      <c r="V116" s="13">
        <v>38</v>
      </c>
      <c r="W116" s="13"/>
      <c r="X116" s="13">
        <v>848</v>
      </c>
      <c r="Y116" s="13"/>
      <c r="Z116" s="13">
        <v>850</v>
      </c>
      <c r="AA116" s="13">
        <v>3</v>
      </c>
      <c r="AB116" s="13">
        <v>57</v>
      </c>
      <c r="AC116" s="13">
        <v>1</v>
      </c>
      <c r="AD116" s="12">
        <v>17</v>
      </c>
      <c r="AE116" s="13">
        <v>230</v>
      </c>
      <c r="AF116" s="12">
        <v>460</v>
      </c>
      <c r="AG116" s="12"/>
      <c r="AH116" s="12">
        <v>208</v>
      </c>
      <c r="AI116" s="12">
        <v>402</v>
      </c>
      <c r="AJ116" s="12">
        <v>150</v>
      </c>
      <c r="AK116" s="12">
        <v>234</v>
      </c>
      <c r="AL116" s="12">
        <v>218</v>
      </c>
      <c r="AM116" s="12">
        <v>90</v>
      </c>
      <c r="AN116" s="12">
        <v>912</v>
      </c>
      <c r="AO116" s="12">
        <v>50</v>
      </c>
      <c r="AP116" s="12">
        <v>104</v>
      </c>
      <c r="AQ116" s="12">
        <v>311</v>
      </c>
      <c r="AR116" s="12">
        <v>102</v>
      </c>
      <c r="AS116" s="12">
        <v>2</v>
      </c>
      <c r="AT116" s="12">
        <v>518</v>
      </c>
      <c r="AU116" s="12">
        <v>23</v>
      </c>
      <c r="AV116" s="12">
        <v>438</v>
      </c>
      <c r="AW116" s="12">
        <v>76</v>
      </c>
      <c r="AX116" s="12">
        <v>91</v>
      </c>
      <c r="AY116" s="12">
        <v>1</v>
      </c>
      <c r="AZ116" s="12">
        <v>63</v>
      </c>
      <c r="BA116" s="12">
        <v>35</v>
      </c>
      <c r="BB116" s="12">
        <v>2</v>
      </c>
      <c r="BC116" s="12"/>
      <c r="BD116" s="12">
        <v>6</v>
      </c>
      <c r="BE116" s="12"/>
      <c r="BF116" s="12">
        <v>226</v>
      </c>
      <c r="BG116" s="12">
        <v>1</v>
      </c>
      <c r="BH116" s="12"/>
      <c r="BI116" s="12">
        <v>13</v>
      </c>
      <c r="BJ116" s="12"/>
      <c r="BK116" s="12"/>
      <c r="BL116" s="12"/>
      <c r="BM116" s="12"/>
      <c r="BN116" s="12">
        <v>1</v>
      </c>
      <c r="BO116" s="12">
        <v>1</v>
      </c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>
        <v>0</v>
      </c>
      <c r="CD116" s="12">
        <v>0</v>
      </c>
      <c r="CE116" s="20">
        <v>7</v>
      </c>
      <c r="CF116" s="21">
        <v>0</v>
      </c>
      <c r="CG116" s="21">
        <v>0</v>
      </c>
      <c r="CH116" s="21">
        <v>0</v>
      </c>
      <c r="CI116" s="21">
        <v>0</v>
      </c>
      <c r="CJ116" s="21"/>
      <c r="CK116" s="22">
        <f t="shared" si="19"/>
        <v>36</v>
      </c>
      <c r="CL116" s="23">
        <f t="shared" si="14"/>
        <v>187.52777777777777</v>
      </c>
      <c r="CM116" s="16">
        <f t="shared" si="20"/>
        <v>6751</v>
      </c>
      <c r="CN116" s="24">
        <f t="shared" si="21"/>
        <v>912</v>
      </c>
      <c r="CO116" s="7">
        <v>1977</v>
      </c>
      <c r="CP116" s="24">
        <f t="shared" si="22"/>
        <v>1</v>
      </c>
      <c r="CQ116" s="34" t="s">
        <v>92</v>
      </c>
      <c r="CR116" s="23"/>
    </row>
    <row r="117" spans="1:96" x14ac:dyDescent="0.3">
      <c r="A117" s="37">
        <v>115</v>
      </c>
      <c r="B117" s="37">
        <v>115</v>
      </c>
      <c r="C117">
        <v>134</v>
      </c>
      <c r="D117">
        <v>139</v>
      </c>
      <c r="E117" s="18">
        <v>264</v>
      </c>
      <c r="F117">
        <v>127</v>
      </c>
      <c r="G117">
        <v>1692</v>
      </c>
      <c r="H117">
        <v>1849</v>
      </c>
      <c r="I117" t="s">
        <v>421</v>
      </c>
      <c r="J117" t="s">
        <v>422</v>
      </c>
      <c r="L117" t="s">
        <v>309</v>
      </c>
      <c r="M117" t="s">
        <v>419</v>
      </c>
      <c r="N117" t="s">
        <v>420</v>
      </c>
      <c r="O117" s="19"/>
      <c r="P117" s="19"/>
      <c r="Q117" s="13"/>
      <c r="R117" s="13"/>
      <c r="S117" s="13"/>
      <c r="T117" s="13"/>
      <c r="U117" s="13"/>
      <c r="V117" s="13"/>
      <c r="W117" s="13"/>
      <c r="X117" s="13">
        <v>29</v>
      </c>
      <c r="Y117" s="13"/>
      <c r="Z117" s="13"/>
      <c r="AA117" s="13"/>
      <c r="AB117" s="13"/>
      <c r="AC117" s="13"/>
      <c r="AD117" s="12"/>
      <c r="AE117" s="13">
        <v>42</v>
      </c>
      <c r="AF117" s="12"/>
      <c r="AG117" s="12"/>
      <c r="AH117" s="12"/>
      <c r="AI117" s="12"/>
      <c r="AJ117" s="12"/>
      <c r="AK117" s="12">
        <v>2</v>
      </c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>
        <v>7</v>
      </c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>
        <v>9</v>
      </c>
      <c r="BT117" s="12"/>
      <c r="BU117" s="12"/>
      <c r="BV117" s="12"/>
      <c r="BW117" s="12"/>
      <c r="BX117" s="12"/>
      <c r="BY117" s="12"/>
      <c r="BZ117" s="12"/>
      <c r="CA117" s="12"/>
      <c r="CB117" s="12"/>
      <c r="CC117" s="12">
        <v>0</v>
      </c>
      <c r="CD117" s="12">
        <v>0</v>
      </c>
      <c r="CE117" s="20"/>
      <c r="CF117" s="21">
        <v>0</v>
      </c>
      <c r="CG117" s="21">
        <v>0</v>
      </c>
      <c r="CH117" s="21">
        <v>0</v>
      </c>
      <c r="CI117" s="21">
        <v>0</v>
      </c>
      <c r="CJ117" s="21"/>
      <c r="CK117" s="22">
        <f t="shared" si="19"/>
        <v>5</v>
      </c>
      <c r="CL117" s="23">
        <f t="shared" si="14"/>
        <v>17.8</v>
      </c>
      <c r="CM117" s="16">
        <f t="shared" si="20"/>
        <v>89</v>
      </c>
      <c r="CN117" s="24">
        <f t="shared" si="21"/>
        <v>42</v>
      </c>
      <c r="CO117" s="7">
        <v>1968</v>
      </c>
      <c r="CP117" s="24">
        <f t="shared" si="22"/>
        <v>2</v>
      </c>
      <c r="CQ117" s="8" t="s">
        <v>203</v>
      </c>
      <c r="CR117" s="23"/>
    </row>
    <row r="118" spans="1:96" x14ac:dyDescent="0.3">
      <c r="A118" s="37">
        <v>116</v>
      </c>
      <c r="B118" s="37">
        <v>116</v>
      </c>
      <c r="C118">
        <v>136</v>
      </c>
      <c r="D118">
        <v>141</v>
      </c>
      <c r="E118" s="18">
        <v>265</v>
      </c>
      <c r="F118">
        <v>129</v>
      </c>
      <c r="G118">
        <v>1734</v>
      </c>
      <c r="H118">
        <v>10371</v>
      </c>
      <c r="I118" t="s">
        <v>423</v>
      </c>
      <c r="J118" t="s">
        <v>424</v>
      </c>
      <c r="K118" t="s">
        <v>425</v>
      </c>
      <c r="L118" t="s">
        <v>309</v>
      </c>
      <c r="M118" t="s">
        <v>419</v>
      </c>
      <c r="N118" t="s">
        <v>420</v>
      </c>
      <c r="O118" s="19"/>
      <c r="P118" s="19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2"/>
      <c r="AE118" s="13"/>
      <c r="AF118" s="12">
        <v>2</v>
      </c>
      <c r="AG118" s="12">
        <v>5</v>
      </c>
      <c r="AH118" s="12">
        <v>9</v>
      </c>
      <c r="AI118" s="12">
        <v>77</v>
      </c>
      <c r="AJ118" s="12">
        <v>143</v>
      </c>
      <c r="AK118" s="12">
        <v>45</v>
      </c>
      <c r="AL118" s="12">
        <v>217</v>
      </c>
      <c r="AM118" s="12">
        <v>103</v>
      </c>
      <c r="AN118" s="12">
        <v>437</v>
      </c>
      <c r="AO118" s="12">
        <v>291</v>
      </c>
      <c r="AP118" s="12">
        <v>520</v>
      </c>
      <c r="AQ118" s="12">
        <v>1161</v>
      </c>
      <c r="AR118" s="12">
        <v>733</v>
      </c>
      <c r="AS118" s="12">
        <v>819</v>
      </c>
      <c r="AT118" s="12">
        <v>1388</v>
      </c>
      <c r="AU118" s="12">
        <v>1114</v>
      </c>
      <c r="AV118" s="12">
        <v>1306</v>
      </c>
      <c r="AW118" s="12">
        <v>1618</v>
      </c>
      <c r="AX118" s="12">
        <v>1706</v>
      </c>
      <c r="AY118" s="12">
        <v>1881</v>
      </c>
      <c r="AZ118" s="12">
        <v>1424</v>
      </c>
      <c r="BA118" s="12">
        <v>1021</v>
      </c>
      <c r="BB118" s="12">
        <v>1270</v>
      </c>
      <c r="BC118" s="12">
        <v>1177</v>
      </c>
      <c r="BD118" s="12">
        <v>1197</v>
      </c>
      <c r="BE118" s="12">
        <v>1323</v>
      </c>
      <c r="BF118" s="12">
        <v>754</v>
      </c>
      <c r="BG118" s="12">
        <v>629</v>
      </c>
      <c r="BH118" s="12">
        <v>410</v>
      </c>
      <c r="BI118" s="12">
        <v>388</v>
      </c>
      <c r="BJ118" s="12">
        <v>515</v>
      </c>
      <c r="BK118" s="12">
        <v>446</v>
      </c>
      <c r="BL118" s="12">
        <v>684</v>
      </c>
      <c r="BM118" s="12">
        <v>379</v>
      </c>
      <c r="BN118" s="12">
        <v>255</v>
      </c>
      <c r="BO118" s="12">
        <v>357</v>
      </c>
      <c r="BP118" s="12">
        <v>347</v>
      </c>
      <c r="BQ118" s="12">
        <v>403</v>
      </c>
      <c r="BR118" s="12">
        <v>798</v>
      </c>
      <c r="BS118" s="12">
        <v>527</v>
      </c>
      <c r="BT118" s="12">
        <v>149</v>
      </c>
      <c r="BU118" s="12">
        <v>443</v>
      </c>
      <c r="BV118" s="12">
        <v>414</v>
      </c>
      <c r="BW118" s="12">
        <v>450</v>
      </c>
      <c r="BX118" s="12">
        <v>403</v>
      </c>
      <c r="BY118" s="12">
        <v>449</v>
      </c>
      <c r="BZ118" s="12">
        <v>513</v>
      </c>
      <c r="CA118" s="12">
        <v>444</v>
      </c>
      <c r="CB118" s="12">
        <v>483</v>
      </c>
      <c r="CC118" s="12">
        <v>189</v>
      </c>
      <c r="CD118" s="12">
        <v>376</v>
      </c>
      <c r="CE118" s="20">
        <v>398</v>
      </c>
      <c r="CF118" s="21">
        <v>424</v>
      </c>
      <c r="CG118" s="21">
        <v>395</v>
      </c>
      <c r="CH118" s="21">
        <v>431</v>
      </c>
      <c r="CI118" s="21">
        <v>397</v>
      </c>
      <c r="CJ118" s="21"/>
      <c r="CK118" s="22">
        <f t="shared" si="19"/>
        <v>56</v>
      </c>
      <c r="CL118" s="23">
        <f t="shared" si="14"/>
        <v>611.375</v>
      </c>
      <c r="CM118" s="16">
        <f t="shared" si="20"/>
        <v>34237</v>
      </c>
      <c r="CN118" s="24">
        <f t="shared" si="21"/>
        <v>1881</v>
      </c>
      <c r="CO118" s="7">
        <v>1988</v>
      </c>
      <c r="CP118" s="24">
        <f t="shared" si="22"/>
        <v>2</v>
      </c>
      <c r="CQ118" s="7" t="s">
        <v>290</v>
      </c>
      <c r="CR118" s="23"/>
    </row>
    <row r="119" spans="1:96" x14ac:dyDescent="0.3">
      <c r="A119" s="37">
        <v>117</v>
      </c>
      <c r="B119" s="37">
        <v>117</v>
      </c>
      <c r="C119">
        <v>135</v>
      </c>
      <c r="D119">
        <v>140</v>
      </c>
      <c r="E119" s="18">
        <v>266</v>
      </c>
      <c r="F119">
        <v>128</v>
      </c>
      <c r="G119">
        <v>1735</v>
      </c>
      <c r="H119">
        <v>10351</v>
      </c>
      <c r="I119" t="s">
        <v>426</v>
      </c>
      <c r="J119" t="s">
        <v>427</v>
      </c>
      <c r="K119" t="s">
        <v>428</v>
      </c>
      <c r="L119" t="s">
        <v>309</v>
      </c>
      <c r="M119" t="s">
        <v>419</v>
      </c>
      <c r="N119" t="s">
        <v>420</v>
      </c>
      <c r="O119" s="19"/>
      <c r="P119" s="19">
        <v>4</v>
      </c>
      <c r="Q119" s="13"/>
      <c r="R119" s="13">
        <v>3</v>
      </c>
      <c r="S119" s="13"/>
      <c r="T119" s="13"/>
      <c r="U119" s="13"/>
      <c r="V119" s="13"/>
      <c r="W119" s="13"/>
      <c r="X119" s="13"/>
      <c r="Y119" s="13"/>
      <c r="Z119" s="13">
        <v>20</v>
      </c>
      <c r="AA119" s="13"/>
      <c r="AB119" s="13"/>
      <c r="AC119" s="13">
        <v>32</v>
      </c>
      <c r="AD119" s="12"/>
      <c r="AE119" s="13">
        <v>2</v>
      </c>
      <c r="AF119" s="12">
        <v>16</v>
      </c>
      <c r="AG119" s="12"/>
      <c r="AH119" s="12">
        <v>31</v>
      </c>
      <c r="AI119" s="12">
        <v>132</v>
      </c>
      <c r="AJ119" s="12">
        <v>14</v>
      </c>
      <c r="AK119" s="12">
        <v>54</v>
      </c>
      <c r="AL119" s="12">
        <v>59</v>
      </c>
      <c r="AM119" s="12">
        <v>28</v>
      </c>
      <c r="AN119" s="12">
        <v>79</v>
      </c>
      <c r="AO119" s="12">
        <v>186</v>
      </c>
      <c r="AP119" s="12">
        <v>46</v>
      </c>
      <c r="AQ119" s="12">
        <v>174</v>
      </c>
      <c r="AR119" s="12">
        <v>122</v>
      </c>
      <c r="AS119" s="12">
        <v>189</v>
      </c>
      <c r="AT119" s="12">
        <v>90</v>
      </c>
      <c r="AU119" s="12">
        <v>77</v>
      </c>
      <c r="AV119" s="12">
        <v>74</v>
      </c>
      <c r="AW119" s="12">
        <v>37</v>
      </c>
      <c r="AX119" s="12">
        <v>113</v>
      </c>
      <c r="AY119" s="12">
        <v>85</v>
      </c>
      <c r="AZ119" s="12">
        <v>5</v>
      </c>
      <c r="BA119" s="12">
        <v>14</v>
      </c>
      <c r="BB119" s="12">
        <v>23</v>
      </c>
      <c r="BC119" s="12">
        <v>26</v>
      </c>
      <c r="BD119" s="12">
        <v>3</v>
      </c>
      <c r="BE119" s="12">
        <v>7</v>
      </c>
      <c r="BF119" s="12">
        <v>31</v>
      </c>
      <c r="BG119" s="12">
        <v>40</v>
      </c>
      <c r="BH119" s="12">
        <v>16</v>
      </c>
      <c r="BI119" s="12">
        <v>6</v>
      </c>
      <c r="BJ119" s="12">
        <v>22</v>
      </c>
      <c r="BK119" s="12">
        <v>22</v>
      </c>
      <c r="BL119" s="12">
        <v>12</v>
      </c>
      <c r="BM119" s="12">
        <v>15</v>
      </c>
      <c r="BN119" s="12">
        <v>11</v>
      </c>
      <c r="BO119" s="12">
        <v>65</v>
      </c>
      <c r="BP119" s="12">
        <v>25</v>
      </c>
      <c r="BQ119" s="12">
        <v>13</v>
      </c>
      <c r="BR119" s="12">
        <v>18</v>
      </c>
      <c r="BS119" s="12">
        <v>11</v>
      </c>
      <c r="BT119" s="12">
        <v>5</v>
      </c>
      <c r="BU119" s="12">
        <v>17</v>
      </c>
      <c r="BV119" s="12">
        <v>3</v>
      </c>
      <c r="BW119" s="12">
        <v>31</v>
      </c>
      <c r="BX119" s="12">
        <v>43</v>
      </c>
      <c r="BY119" s="12">
        <v>17</v>
      </c>
      <c r="BZ119" s="12">
        <v>11</v>
      </c>
      <c r="CA119" s="12">
        <v>2</v>
      </c>
      <c r="CB119" s="12"/>
      <c r="CC119" s="12">
        <v>1</v>
      </c>
      <c r="CD119" s="12">
        <v>0</v>
      </c>
      <c r="CE119" s="20">
        <v>1</v>
      </c>
      <c r="CF119" s="21">
        <v>1</v>
      </c>
      <c r="CG119" s="21">
        <v>0</v>
      </c>
      <c r="CH119" s="21">
        <v>3</v>
      </c>
      <c r="CI119" s="21">
        <v>13</v>
      </c>
      <c r="CJ119" s="21"/>
      <c r="CK119" s="22">
        <f t="shared" si="19"/>
        <v>55</v>
      </c>
      <c r="CL119" s="23">
        <f t="shared" si="14"/>
        <v>39.872727272727275</v>
      </c>
      <c r="CM119" s="16">
        <f t="shared" si="20"/>
        <v>2193</v>
      </c>
      <c r="CN119" s="24">
        <f t="shared" si="21"/>
        <v>189</v>
      </c>
      <c r="CO119" s="7">
        <v>1982</v>
      </c>
      <c r="CP119" s="24">
        <f t="shared" si="22"/>
        <v>1</v>
      </c>
      <c r="CQ119" s="25" t="s">
        <v>258</v>
      </c>
      <c r="CR119" s="23"/>
    </row>
    <row r="120" spans="1:96" x14ac:dyDescent="0.3">
      <c r="A120" s="37">
        <v>118</v>
      </c>
      <c r="B120" s="37">
        <v>118</v>
      </c>
      <c r="C120">
        <v>139</v>
      </c>
      <c r="D120">
        <v>144</v>
      </c>
      <c r="E120" s="18">
        <v>267</v>
      </c>
      <c r="F120">
        <v>131</v>
      </c>
      <c r="G120">
        <v>1740</v>
      </c>
      <c r="H120">
        <v>1857</v>
      </c>
      <c r="I120" t="s">
        <v>429</v>
      </c>
      <c r="J120" t="s">
        <v>430</v>
      </c>
      <c r="L120" t="s">
        <v>309</v>
      </c>
      <c r="M120" t="s">
        <v>419</v>
      </c>
      <c r="N120" t="s">
        <v>420</v>
      </c>
      <c r="O120" s="19"/>
      <c r="P120" s="19"/>
      <c r="Q120" s="13"/>
      <c r="R120" s="13"/>
      <c r="S120" s="13"/>
      <c r="T120" s="13"/>
      <c r="U120" s="13"/>
      <c r="V120" s="13"/>
      <c r="W120" s="13"/>
      <c r="X120" s="13">
        <v>2</v>
      </c>
      <c r="Y120" s="13"/>
      <c r="Z120" s="13">
        <v>1</v>
      </c>
      <c r="AA120" s="13"/>
      <c r="AB120" s="13"/>
      <c r="AC120" s="13"/>
      <c r="AD120" s="12"/>
      <c r="AE120" s="13"/>
      <c r="AF120" s="12"/>
      <c r="AG120" s="12"/>
      <c r="AH120" s="12"/>
      <c r="AI120" s="12">
        <v>1</v>
      </c>
      <c r="AJ120" s="12"/>
      <c r="AK120" s="12"/>
      <c r="AL120" s="12"/>
      <c r="AM120" s="12"/>
      <c r="AN120" s="12"/>
      <c r="AO120" s="12"/>
      <c r="AP120" s="12"/>
      <c r="AQ120" s="12"/>
      <c r="AR120" s="12">
        <v>1</v>
      </c>
      <c r="AS120" s="12"/>
      <c r="AT120" s="12"/>
      <c r="AU120" s="12"/>
      <c r="AV120" s="12">
        <v>1</v>
      </c>
      <c r="AW120" s="12">
        <v>4</v>
      </c>
      <c r="AX120" s="12"/>
      <c r="AY120" s="12">
        <v>4</v>
      </c>
      <c r="AZ120" s="12"/>
      <c r="BA120" s="12"/>
      <c r="BB120" s="12"/>
      <c r="BC120" s="12"/>
      <c r="BD120" s="12"/>
      <c r="BE120" s="12"/>
      <c r="BF120" s="12">
        <v>1</v>
      </c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>
        <v>0</v>
      </c>
      <c r="CD120" s="12">
        <v>0</v>
      </c>
      <c r="CE120" s="20"/>
      <c r="CF120" s="21">
        <v>0</v>
      </c>
      <c r="CG120" s="21">
        <v>0</v>
      </c>
      <c r="CH120" s="21">
        <v>0</v>
      </c>
      <c r="CI120" s="21">
        <v>0</v>
      </c>
      <c r="CJ120" s="21"/>
      <c r="CK120" s="22">
        <f t="shared" si="19"/>
        <v>8</v>
      </c>
      <c r="CL120" s="23">
        <f t="shared" si="14"/>
        <v>1.875</v>
      </c>
      <c r="CM120" s="16">
        <f t="shared" si="20"/>
        <v>15</v>
      </c>
      <c r="CN120" s="24">
        <f t="shared" si="21"/>
        <v>4</v>
      </c>
      <c r="CO120" s="7" t="s">
        <v>431</v>
      </c>
      <c r="CP120" s="24">
        <f t="shared" si="22"/>
        <v>1</v>
      </c>
      <c r="CQ120" s="8" t="s">
        <v>123</v>
      </c>
      <c r="CR120" s="23"/>
    </row>
    <row r="121" spans="1:96" x14ac:dyDescent="0.3">
      <c r="A121" s="37">
        <v>119</v>
      </c>
      <c r="B121" s="37">
        <v>119</v>
      </c>
      <c r="C121">
        <v>137</v>
      </c>
      <c r="D121">
        <v>142</v>
      </c>
      <c r="E121" s="18">
        <v>268</v>
      </c>
      <c r="F121">
        <v>130</v>
      </c>
      <c r="G121">
        <v>1737</v>
      </c>
      <c r="H121">
        <v>1854</v>
      </c>
      <c r="I121" t="s">
        <v>432</v>
      </c>
      <c r="J121" t="s">
        <v>433</v>
      </c>
      <c r="L121" t="s">
        <v>309</v>
      </c>
      <c r="M121" t="s">
        <v>419</v>
      </c>
      <c r="N121" t="s">
        <v>420</v>
      </c>
      <c r="O121" s="19"/>
      <c r="P121" s="19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2"/>
      <c r="AE121" s="13"/>
      <c r="AF121" s="12"/>
      <c r="AG121" s="12">
        <v>2</v>
      </c>
      <c r="AH121" s="12"/>
      <c r="AI121" s="12">
        <v>29</v>
      </c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>
        <v>38</v>
      </c>
      <c r="AY121" s="12"/>
      <c r="AZ121" s="12"/>
      <c r="BA121" s="12"/>
      <c r="BB121" s="12"/>
      <c r="BC121" s="12"/>
      <c r="BD121" s="12"/>
      <c r="BE121" s="12"/>
      <c r="BF121" s="12"/>
      <c r="BG121" s="12"/>
      <c r="BH121" s="12">
        <v>3</v>
      </c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>
        <v>0</v>
      </c>
      <c r="CD121" s="12">
        <v>0</v>
      </c>
      <c r="CE121" s="20"/>
      <c r="CF121" s="21">
        <v>0</v>
      </c>
      <c r="CG121" s="21">
        <v>0</v>
      </c>
      <c r="CH121" s="21">
        <v>0</v>
      </c>
      <c r="CI121" s="21">
        <v>0</v>
      </c>
      <c r="CJ121" s="21"/>
      <c r="CK121" s="22">
        <f t="shared" si="19"/>
        <v>4</v>
      </c>
      <c r="CL121" s="23">
        <f t="shared" si="14"/>
        <v>18</v>
      </c>
      <c r="CM121" s="16">
        <f t="shared" si="20"/>
        <v>72</v>
      </c>
      <c r="CN121" s="24">
        <f t="shared" si="21"/>
        <v>38</v>
      </c>
      <c r="CO121" s="7">
        <v>1987</v>
      </c>
      <c r="CP121" s="24">
        <f t="shared" si="22"/>
        <v>2</v>
      </c>
      <c r="CQ121" s="8" t="s">
        <v>434</v>
      </c>
      <c r="CR121" s="23"/>
    </row>
    <row r="122" spans="1:96" x14ac:dyDescent="0.3">
      <c r="A122" s="37">
        <v>120</v>
      </c>
      <c r="B122" s="37">
        <v>120</v>
      </c>
      <c r="C122">
        <v>138</v>
      </c>
      <c r="D122">
        <v>143</v>
      </c>
      <c r="E122" s="18">
        <v>269</v>
      </c>
      <c r="G122">
        <v>1739</v>
      </c>
      <c r="H122">
        <v>1856</v>
      </c>
      <c r="I122" t="s">
        <v>435</v>
      </c>
      <c r="J122" t="s">
        <v>436</v>
      </c>
      <c r="L122" t="s">
        <v>309</v>
      </c>
      <c r="M122" t="s">
        <v>419</v>
      </c>
      <c r="N122" t="s">
        <v>420</v>
      </c>
      <c r="O122" s="19"/>
      <c r="P122" s="19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2"/>
      <c r="AE122" s="13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28">
        <v>39</v>
      </c>
      <c r="BX122" s="28"/>
      <c r="BY122" s="28"/>
      <c r="BZ122" s="19"/>
      <c r="CA122" s="19"/>
      <c r="CB122" s="19">
        <v>2</v>
      </c>
      <c r="CC122" s="19">
        <v>0</v>
      </c>
      <c r="CD122" s="19">
        <v>0</v>
      </c>
      <c r="CE122" s="20"/>
      <c r="CF122" s="21">
        <v>0</v>
      </c>
      <c r="CG122" s="21">
        <v>0</v>
      </c>
      <c r="CH122" s="21">
        <v>0</v>
      </c>
      <c r="CI122" s="21">
        <v>3</v>
      </c>
      <c r="CJ122" s="21"/>
      <c r="CK122" s="22">
        <f t="shared" si="19"/>
        <v>3</v>
      </c>
      <c r="CL122" s="23">
        <f t="shared" si="14"/>
        <v>14.666666666666666</v>
      </c>
      <c r="CM122" s="16">
        <f t="shared" si="20"/>
        <v>44</v>
      </c>
      <c r="CN122" s="24">
        <f t="shared" si="21"/>
        <v>39</v>
      </c>
      <c r="CO122" s="7" t="s">
        <v>136</v>
      </c>
      <c r="CP122" s="24">
        <f t="shared" si="22"/>
        <v>2</v>
      </c>
      <c r="CQ122" s="34" t="s">
        <v>153</v>
      </c>
      <c r="CR122" s="23"/>
    </row>
    <row r="123" spans="1:96" x14ac:dyDescent="0.3">
      <c r="A123" s="37">
        <v>121</v>
      </c>
      <c r="B123" s="37">
        <v>121</v>
      </c>
      <c r="C123">
        <v>140</v>
      </c>
      <c r="D123">
        <v>145</v>
      </c>
      <c r="E123" s="18">
        <v>270</v>
      </c>
      <c r="F123">
        <v>132</v>
      </c>
      <c r="G123">
        <v>1743</v>
      </c>
      <c r="H123">
        <v>1860</v>
      </c>
      <c r="I123" t="s">
        <v>437</v>
      </c>
      <c r="J123" t="s">
        <v>438</v>
      </c>
      <c r="L123" t="s">
        <v>309</v>
      </c>
      <c r="M123" t="s">
        <v>419</v>
      </c>
      <c r="N123" t="s">
        <v>420</v>
      </c>
      <c r="O123" s="19"/>
      <c r="P123" s="19"/>
      <c r="Q123" s="13"/>
      <c r="R123" s="13"/>
      <c r="S123" s="13"/>
      <c r="T123" s="13"/>
      <c r="U123" s="13"/>
      <c r="V123" s="13"/>
      <c r="W123" s="13"/>
      <c r="X123" s="13">
        <v>1</v>
      </c>
      <c r="Y123" s="13"/>
      <c r="Z123" s="13"/>
      <c r="AA123" s="13"/>
      <c r="AB123" s="13"/>
      <c r="AC123" s="13">
        <v>1</v>
      </c>
      <c r="AD123" s="12"/>
      <c r="AE123" s="13">
        <v>1</v>
      </c>
      <c r="AF123" s="12"/>
      <c r="AG123" s="12">
        <v>2</v>
      </c>
      <c r="AH123" s="12"/>
      <c r="AI123" s="12">
        <v>4</v>
      </c>
      <c r="AJ123" s="12">
        <v>6</v>
      </c>
      <c r="AK123" s="12"/>
      <c r="AL123" s="12">
        <v>1</v>
      </c>
      <c r="AM123" s="12"/>
      <c r="AN123" s="12">
        <v>51</v>
      </c>
      <c r="AO123" s="12">
        <v>9</v>
      </c>
      <c r="AP123" s="12"/>
      <c r="AQ123" s="12">
        <v>3</v>
      </c>
      <c r="AR123" s="12">
        <v>25</v>
      </c>
      <c r="AS123" s="12">
        <v>26</v>
      </c>
      <c r="AT123" s="12">
        <v>8</v>
      </c>
      <c r="AU123" s="12"/>
      <c r="AV123" s="12">
        <v>73</v>
      </c>
      <c r="AW123" s="12">
        <v>3</v>
      </c>
      <c r="AX123" s="12">
        <v>236</v>
      </c>
      <c r="AY123" s="12">
        <v>6</v>
      </c>
      <c r="AZ123" s="12">
        <v>17</v>
      </c>
      <c r="BA123" s="12">
        <v>50</v>
      </c>
      <c r="BB123" s="12">
        <v>56</v>
      </c>
      <c r="BC123" s="12">
        <v>20</v>
      </c>
      <c r="BD123" s="12">
        <v>66</v>
      </c>
      <c r="BE123" s="12"/>
      <c r="BF123" s="12">
        <v>22</v>
      </c>
      <c r="BG123" s="12"/>
      <c r="BH123" s="12">
        <v>8</v>
      </c>
      <c r="BI123" s="12"/>
      <c r="BJ123" s="12">
        <v>33</v>
      </c>
      <c r="BK123" s="12">
        <v>5</v>
      </c>
      <c r="BL123" s="12">
        <v>14</v>
      </c>
      <c r="BM123" s="12">
        <v>1</v>
      </c>
      <c r="BN123" s="12"/>
      <c r="BO123" s="12">
        <v>1</v>
      </c>
      <c r="BP123" s="12">
        <v>8</v>
      </c>
      <c r="BQ123" s="12">
        <v>6</v>
      </c>
      <c r="BR123" s="12">
        <v>35</v>
      </c>
      <c r="BS123" s="12">
        <v>103</v>
      </c>
      <c r="BT123" s="12">
        <v>2</v>
      </c>
      <c r="BU123" s="12">
        <v>21</v>
      </c>
      <c r="BV123" s="12"/>
      <c r="BW123" s="12">
        <v>53</v>
      </c>
      <c r="BX123" s="12">
        <v>8</v>
      </c>
      <c r="BY123" s="12"/>
      <c r="BZ123" s="12">
        <v>3</v>
      </c>
      <c r="CA123" s="12">
        <v>1</v>
      </c>
      <c r="CB123" s="19" t="s">
        <v>40</v>
      </c>
      <c r="CC123" s="19">
        <v>25</v>
      </c>
      <c r="CD123" s="19">
        <v>5</v>
      </c>
      <c r="CE123" s="20">
        <v>131</v>
      </c>
      <c r="CF123" s="21">
        <v>0</v>
      </c>
      <c r="CG123" s="21">
        <v>0</v>
      </c>
      <c r="CH123" s="21">
        <v>26</v>
      </c>
      <c r="CI123" s="21">
        <v>0</v>
      </c>
      <c r="CJ123" s="21"/>
      <c r="CK123" s="22">
        <f t="shared" si="19"/>
        <v>43</v>
      </c>
      <c r="CL123" s="23">
        <f t="shared" si="14"/>
        <v>27.348837209302324</v>
      </c>
      <c r="CM123" s="16">
        <f t="shared" si="20"/>
        <v>1176</v>
      </c>
      <c r="CN123" s="24">
        <f t="shared" si="21"/>
        <v>236</v>
      </c>
      <c r="CO123" s="7">
        <v>1987</v>
      </c>
      <c r="CP123" s="24">
        <f t="shared" si="22"/>
        <v>1</v>
      </c>
      <c r="CQ123" s="34" t="s">
        <v>111</v>
      </c>
      <c r="CR123" s="23"/>
    </row>
    <row r="124" spans="1:96" x14ac:dyDescent="0.3">
      <c r="A124" s="37">
        <v>122</v>
      </c>
      <c r="B124" s="37">
        <v>122</v>
      </c>
      <c r="C124">
        <v>141</v>
      </c>
      <c r="D124">
        <v>146</v>
      </c>
      <c r="E124" s="18">
        <v>272</v>
      </c>
      <c r="F124">
        <v>133</v>
      </c>
      <c r="G124">
        <v>1751</v>
      </c>
      <c r="H124">
        <v>1868</v>
      </c>
      <c r="I124" t="s">
        <v>439</v>
      </c>
      <c r="J124" t="s">
        <v>440</v>
      </c>
      <c r="L124" t="s">
        <v>309</v>
      </c>
      <c r="M124" t="s">
        <v>419</v>
      </c>
      <c r="N124" t="s">
        <v>420</v>
      </c>
      <c r="O124" s="19">
        <v>4</v>
      </c>
      <c r="P124" s="19">
        <v>1</v>
      </c>
      <c r="Q124" s="13">
        <v>1</v>
      </c>
      <c r="R124" s="13">
        <v>8</v>
      </c>
      <c r="S124" s="13">
        <v>15</v>
      </c>
      <c r="T124" s="13">
        <v>16</v>
      </c>
      <c r="U124" s="13">
        <v>4</v>
      </c>
      <c r="V124" s="13"/>
      <c r="W124" s="13">
        <v>4</v>
      </c>
      <c r="X124" s="13">
        <v>20</v>
      </c>
      <c r="Y124" s="13">
        <v>130</v>
      </c>
      <c r="Z124" s="13">
        <v>230</v>
      </c>
      <c r="AA124" s="13">
        <v>37</v>
      </c>
      <c r="AB124" s="13">
        <v>350</v>
      </c>
      <c r="AC124" s="13">
        <v>120</v>
      </c>
      <c r="AD124" s="12">
        <v>66</v>
      </c>
      <c r="AE124" s="13">
        <v>9</v>
      </c>
      <c r="AF124" s="12">
        <v>41</v>
      </c>
      <c r="AG124" s="12">
        <v>117</v>
      </c>
      <c r="AH124" s="12">
        <v>111</v>
      </c>
      <c r="AI124" s="12">
        <v>275</v>
      </c>
      <c r="AJ124" s="12">
        <v>102</v>
      </c>
      <c r="AK124" s="12">
        <v>85</v>
      </c>
      <c r="AL124" s="12">
        <v>258</v>
      </c>
      <c r="AM124" s="12">
        <v>367</v>
      </c>
      <c r="AN124" s="12">
        <v>378</v>
      </c>
      <c r="AO124" s="12">
        <v>648</v>
      </c>
      <c r="AP124" s="12">
        <v>215</v>
      </c>
      <c r="AQ124" s="12">
        <v>301</v>
      </c>
      <c r="AR124" s="12">
        <v>482</v>
      </c>
      <c r="AS124" s="12">
        <v>472</v>
      </c>
      <c r="AT124" s="12">
        <v>358</v>
      </c>
      <c r="AU124" s="12">
        <v>145</v>
      </c>
      <c r="AV124" s="12">
        <v>422</v>
      </c>
      <c r="AW124" s="12">
        <v>294</v>
      </c>
      <c r="AX124" s="12">
        <v>333</v>
      </c>
      <c r="AY124" s="12">
        <v>229</v>
      </c>
      <c r="AZ124" s="12">
        <v>384</v>
      </c>
      <c r="BA124" s="12">
        <v>160</v>
      </c>
      <c r="BB124" s="12">
        <v>236</v>
      </c>
      <c r="BC124" s="12">
        <v>256</v>
      </c>
      <c r="BD124" s="12">
        <v>262</v>
      </c>
      <c r="BE124" s="12">
        <v>231</v>
      </c>
      <c r="BF124" s="12">
        <v>201</v>
      </c>
      <c r="BG124" s="12">
        <v>168</v>
      </c>
      <c r="BH124" s="12">
        <v>310</v>
      </c>
      <c r="BI124" s="12">
        <v>252</v>
      </c>
      <c r="BJ124" s="12">
        <v>330</v>
      </c>
      <c r="BK124" s="12">
        <v>267</v>
      </c>
      <c r="BL124" s="12">
        <v>320</v>
      </c>
      <c r="BM124" s="12">
        <v>313</v>
      </c>
      <c r="BN124" s="12">
        <v>261</v>
      </c>
      <c r="BO124" s="12">
        <v>347</v>
      </c>
      <c r="BP124" s="12">
        <v>478</v>
      </c>
      <c r="BQ124" s="12">
        <v>301</v>
      </c>
      <c r="BR124" s="12">
        <v>539</v>
      </c>
      <c r="BS124" s="12">
        <v>484</v>
      </c>
      <c r="BT124" s="12">
        <v>208</v>
      </c>
      <c r="BU124" s="12">
        <v>330</v>
      </c>
      <c r="BV124" s="12">
        <v>277</v>
      </c>
      <c r="BW124" s="12">
        <v>289</v>
      </c>
      <c r="BX124" s="12">
        <v>364</v>
      </c>
      <c r="BY124" s="28">
        <v>702</v>
      </c>
      <c r="BZ124" s="19">
        <v>403</v>
      </c>
      <c r="CA124" s="19">
        <v>401</v>
      </c>
      <c r="CB124" s="12">
        <v>279</v>
      </c>
      <c r="CC124" s="12">
        <v>165</v>
      </c>
      <c r="CD124" s="12">
        <v>358</v>
      </c>
      <c r="CE124" s="20">
        <v>270</v>
      </c>
      <c r="CF124" s="21">
        <v>206</v>
      </c>
      <c r="CG124" s="21">
        <v>291</v>
      </c>
      <c r="CH124" s="21">
        <v>215</v>
      </c>
      <c r="CI124" s="21">
        <v>195</v>
      </c>
      <c r="CJ124" s="21"/>
      <c r="CK124" s="22">
        <f t="shared" si="19"/>
        <v>65</v>
      </c>
      <c r="CL124" s="23">
        <f t="shared" si="14"/>
        <v>271.56923076923078</v>
      </c>
      <c r="CM124" s="16">
        <f t="shared" si="20"/>
        <v>17652</v>
      </c>
      <c r="CN124" s="24">
        <f t="shared" si="21"/>
        <v>702</v>
      </c>
      <c r="CO124" s="25" t="s">
        <v>323</v>
      </c>
      <c r="CP124" s="24">
        <f t="shared" si="22"/>
        <v>4</v>
      </c>
      <c r="CQ124" s="7" t="s">
        <v>67</v>
      </c>
      <c r="CR124" s="23"/>
    </row>
    <row r="125" spans="1:96" x14ac:dyDescent="0.3">
      <c r="A125" s="37">
        <v>123</v>
      </c>
      <c r="B125" s="37">
        <v>123</v>
      </c>
      <c r="C125">
        <v>126</v>
      </c>
      <c r="D125">
        <v>131</v>
      </c>
      <c r="E125" s="18">
        <v>274</v>
      </c>
      <c r="F125">
        <v>120</v>
      </c>
      <c r="G125">
        <v>1759</v>
      </c>
      <c r="H125">
        <v>1733</v>
      </c>
      <c r="I125" t="s">
        <v>441</v>
      </c>
      <c r="J125" t="s">
        <v>442</v>
      </c>
      <c r="L125" t="s">
        <v>309</v>
      </c>
      <c r="M125" t="s">
        <v>443</v>
      </c>
      <c r="O125" s="19"/>
      <c r="P125" s="19"/>
      <c r="Q125" s="13"/>
      <c r="R125" s="13"/>
      <c r="S125" s="13"/>
      <c r="T125" s="13"/>
      <c r="U125" s="13"/>
      <c r="V125" s="13"/>
      <c r="W125" s="13"/>
      <c r="X125" s="13"/>
      <c r="Y125" s="13"/>
      <c r="Z125" s="13">
        <v>6</v>
      </c>
      <c r="AA125" s="13"/>
      <c r="AB125" s="13"/>
      <c r="AC125" s="13">
        <v>24</v>
      </c>
      <c r="AD125" s="12"/>
      <c r="AE125" s="13"/>
      <c r="AF125" s="12"/>
      <c r="AG125" s="12"/>
      <c r="AH125" s="12"/>
      <c r="AI125" s="12"/>
      <c r="AJ125" s="12">
        <v>1</v>
      </c>
      <c r="AK125" s="12"/>
      <c r="AL125" s="12"/>
      <c r="AM125" s="12"/>
      <c r="AN125" s="12"/>
      <c r="AO125" s="12"/>
      <c r="AP125" s="12"/>
      <c r="AQ125" s="12"/>
      <c r="AR125" s="12">
        <v>2</v>
      </c>
      <c r="AS125" s="12"/>
      <c r="AT125" s="12"/>
      <c r="AU125" s="12"/>
      <c r="AV125" s="12">
        <v>2</v>
      </c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>
        <v>2</v>
      </c>
      <c r="BH125" s="12"/>
      <c r="BI125" s="12"/>
      <c r="BJ125" s="12"/>
      <c r="BK125" s="12"/>
      <c r="BL125" s="12"/>
      <c r="BM125" s="12">
        <v>3</v>
      </c>
      <c r="BN125" s="12">
        <v>2</v>
      </c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>
        <v>0</v>
      </c>
      <c r="CD125" s="12">
        <v>0</v>
      </c>
      <c r="CE125" s="20"/>
      <c r="CF125" s="21">
        <v>0</v>
      </c>
      <c r="CG125" s="21">
        <v>0</v>
      </c>
      <c r="CH125" s="21">
        <v>1</v>
      </c>
      <c r="CI125" s="21">
        <v>0</v>
      </c>
      <c r="CJ125" s="21"/>
      <c r="CK125" s="22">
        <f t="shared" si="19"/>
        <v>9</v>
      </c>
      <c r="CL125" s="23">
        <f t="shared" si="14"/>
        <v>4.7777777777777777</v>
      </c>
      <c r="CM125" s="16">
        <f t="shared" si="20"/>
        <v>43</v>
      </c>
      <c r="CN125" s="24">
        <f t="shared" si="21"/>
        <v>24</v>
      </c>
      <c r="CO125" s="7">
        <v>1966</v>
      </c>
      <c r="CP125" s="24">
        <f t="shared" si="22"/>
        <v>1</v>
      </c>
      <c r="CQ125" s="34" t="s">
        <v>444</v>
      </c>
      <c r="CR125" s="23"/>
    </row>
    <row r="126" spans="1:96" x14ac:dyDescent="0.3">
      <c r="A126" s="37">
        <v>124</v>
      </c>
      <c r="B126" s="37">
        <v>124</v>
      </c>
      <c r="C126">
        <v>127</v>
      </c>
      <c r="D126">
        <v>132</v>
      </c>
      <c r="E126" s="18">
        <v>275</v>
      </c>
      <c r="F126">
        <v>121</v>
      </c>
      <c r="G126">
        <v>1763</v>
      </c>
      <c r="H126">
        <v>1744</v>
      </c>
      <c r="I126" t="s">
        <v>445</v>
      </c>
      <c r="J126" t="s">
        <v>446</v>
      </c>
      <c r="L126" t="s">
        <v>309</v>
      </c>
      <c r="M126" t="s">
        <v>443</v>
      </c>
      <c r="O126" s="19"/>
      <c r="P126" s="19"/>
      <c r="Q126" s="13"/>
      <c r="R126" s="13"/>
      <c r="S126" s="13"/>
      <c r="T126" s="13"/>
      <c r="U126" s="13"/>
      <c r="V126" s="13"/>
      <c r="W126" s="13"/>
      <c r="X126" s="13"/>
      <c r="Y126" s="13"/>
      <c r="Z126" s="13">
        <v>1</v>
      </c>
      <c r="AA126" s="13"/>
      <c r="AB126" s="13"/>
      <c r="AC126" s="13">
        <v>1</v>
      </c>
      <c r="AD126" s="12"/>
      <c r="AE126" s="13"/>
      <c r="AF126" s="12"/>
      <c r="AG126" s="12"/>
      <c r="AH126" s="12"/>
      <c r="AI126" s="12"/>
      <c r="AJ126" s="12">
        <v>200</v>
      </c>
      <c r="AK126" s="12"/>
      <c r="AL126" s="12"/>
      <c r="AM126" s="12"/>
      <c r="AN126" s="12"/>
      <c r="AO126" s="12"/>
      <c r="AP126" s="12"/>
      <c r="AQ126" s="12"/>
      <c r="AR126" s="12">
        <v>103</v>
      </c>
      <c r="AS126" s="12"/>
      <c r="AT126" s="12"/>
      <c r="AU126" s="12"/>
      <c r="AV126" s="12">
        <v>21</v>
      </c>
      <c r="AW126" s="12">
        <v>1</v>
      </c>
      <c r="AX126" s="12">
        <v>85</v>
      </c>
      <c r="AY126" s="12"/>
      <c r="AZ126" s="12">
        <v>7</v>
      </c>
      <c r="BA126" s="12">
        <v>22</v>
      </c>
      <c r="BB126" s="12"/>
      <c r="BC126" s="12"/>
      <c r="BD126" s="12">
        <v>2</v>
      </c>
      <c r="BE126" s="12">
        <v>2</v>
      </c>
      <c r="BF126" s="12"/>
      <c r="BG126" s="12"/>
      <c r="BH126" s="12"/>
      <c r="BI126" s="12"/>
      <c r="BJ126" s="12"/>
      <c r="BK126" s="12"/>
      <c r="BL126" s="12"/>
      <c r="BM126" s="12"/>
      <c r="BN126" s="12">
        <v>1</v>
      </c>
      <c r="BO126" s="12"/>
      <c r="BP126" s="12">
        <v>4</v>
      </c>
      <c r="BQ126" s="12"/>
      <c r="BR126" s="12"/>
      <c r="BS126" s="12">
        <v>1</v>
      </c>
      <c r="BT126" s="12"/>
      <c r="BU126" s="12"/>
      <c r="BV126" s="12"/>
      <c r="BW126" s="12">
        <v>37</v>
      </c>
      <c r="BX126" s="12"/>
      <c r="BY126" s="12"/>
      <c r="BZ126" s="12"/>
      <c r="CA126" s="12"/>
      <c r="CB126" s="12"/>
      <c r="CC126" s="12">
        <v>0</v>
      </c>
      <c r="CD126" s="12">
        <v>0</v>
      </c>
      <c r="CE126" s="20">
        <v>8</v>
      </c>
      <c r="CF126" s="21">
        <v>0</v>
      </c>
      <c r="CG126" s="21">
        <v>0</v>
      </c>
      <c r="CH126" s="21">
        <v>0</v>
      </c>
      <c r="CI126" s="21">
        <v>0</v>
      </c>
      <c r="CJ126" s="21"/>
      <c r="CK126" s="22">
        <f t="shared" si="19"/>
        <v>16</v>
      </c>
      <c r="CL126" s="23">
        <f t="shared" si="14"/>
        <v>31</v>
      </c>
      <c r="CM126" s="16">
        <f t="shared" si="20"/>
        <v>496</v>
      </c>
      <c r="CN126" s="24">
        <f t="shared" si="21"/>
        <v>200</v>
      </c>
      <c r="CO126" s="7">
        <v>1973</v>
      </c>
      <c r="CP126" s="24">
        <f t="shared" si="22"/>
        <v>1</v>
      </c>
      <c r="CQ126" s="34" t="s">
        <v>92</v>
      </c>
      <c r="CR126" s="23"/>
    </row>
    <row r="127" spans="1:96" x14ac:dyDescent="0.3">
      <c r="A127" s="37">
        <v>125</v>
      </c>
      <c r="B127" s="37">
        <v>125</v>
      </c>
      <c r="C127">
        <v>114</v>
      </c>
      <c r="D127">
        <v>119</v>
      </c>
      <c r="E127" s="18">
        <v>277</v>
      </c>
      <c r="F127">
        <v>108</v>
      </c>
      <c r="G127">
        <v>1983</v>
      </c>
      <c r="H127">
        <v>1705</v>
      </c>
      <c r="I127" t="s">
        <v>447</v>
      </c>
      <c r="J127" t="s">
        <v>448</v>
      </c>
      <c r="L127" t="s">
        <v>309</v>
      </c>
      <c r="M127" t="s">
        <v>449</v>
      </c>
      <c r="O127" s="19"/>
      <c r="P127" s="19"/>
      <c r="Q127" s="13"/>
      <c r="R127" s="13"/>
      <c r="S127" s="13"/>
      <c r="T127" s="13">
        <v>1</v>
      </c>
      <c r="U127" s="13"/>
      <c r="V127" s="13"/>
      <c r="W127" s="13"/>
      <c r="X127" s="13"/>
      <c r="Y127" s="13">
        <v>1</v>
      </c>
      <c r="Z127" s="13">
        <v>1</v>
      </c>
      <c r="AA127" s="13">
        <v>1</v>
      </c>
      <c r="AB127" s="13">
        <v>1</v>
      </c>
      <c r="AC127" s="13">
        <v>1</v>
      </c>
      <c r="AD127" s="12">
        <v>1</v>
      </c>
      <c r="AE127" s="13"/>
      <c r="AF127" s="12"/>
      <c r="AG127" s="12">
        <v>2</v>
      </c>
      <c r="AH127" s="12">
        <v>5</v>
      </c>
      <c r="AI127" s="12">
        <v>1</v>
      </c>
      <c r="AJ127" s="12">
        <v>4</v>
      </c>
      <c r="AK127" s="12"/>
      <c r="AL127" s="12">
        <v>2</v>
      </c>
      <c r="AM127" s="12">
        <v>3</v>
      </c>
      <c r="AN127" s="12"/>
      <c r="AO127" s="12">
        <v>1</v>
      </c>
      <c r="AP127" s="12"/>
      <c r="AQ127" s="12"/>
      <c r="AR127" s="12">
        <v>2</v>
      </c>
      <c r="AS127" s="12">
        <v>13</v>
      </c>
      <c r="AT127" s="12">
        <v>32</v>
      </c>
      <c r="AU127" s="12">
        <v>4</v>
      </c>
      <c r="AV127" s="12">
        <v>9</v>
      </c>
      <c r="AW127" s="12">
        <v>6</v>
      </c>
      <c r="AX127" s="12">
        <v>16</v>
      </c>
      <c r="AY127" s="12">
        <v>16</v>
      </c>
      <c r="AZ127" s="12">
        <v>6</v>
      </c>
      <c r="BA127" s="12"/>
      <c r="BB127" s="12">
        <v>10</v>
      </c>
      <c r="BC127" s="12">
        <v>10</v>
      </c>
      <c r="BD127" s="12">
        <v>2</v>
      </c>
      <c r="BE127" s="12">
        <v>2</v>
      </c>
      <c r="BF127" s="12">
        <v>6</v>
      </c>
      <c r="BG127" s="12">
        <v>10</v>
      </c>
      <c r="BH127" s="12">
        <v>5</v>
      </c>
      <c r="BI127" s="12">
        <v>13</v>
      </c>
      <c r="BJ127" s="12">
        <v>5</v>
      </c>
      <c r="BK127" s="12"/>
      <c r="BL127" s="12">
        <v>3</v>
      </c>
      <c r="BM127" s="12">
        <v>7</v>
      </c>
      <c r="BN127" s="12">
        <v>3</v>
      </c>
      <c r="BO127" s="12"/>
      <c r="BP127" s="12">
        <v>12</v>
      </c>
      <c r="BQ127" s="12">
        <v>4</v>
      </c>
      <c r="BR127" s="12"/>
      <c r="BS127" s="12"/>
      <c r="BT127" s="12">
        <v>1</v>
      </c>
      <c r="BU127" s="12">
        <v>14</v>
      </c>
      <c r="BV127" s="12"/>
      <c r="BW127" s="12"/>
      <c r="BX127" s="12"/>
      <c r="BY127" s="12">
        <v>4</v>
      </c>
      <c r="BZ127" s="12"/>
      <c r="CA127" s="12">
        <v>2</v>
      </c>
      <c r="CB127" s="12">
        <v>4</v>
      </c>
      <c r="CC127" s="12">
        <v>1</v>
      </c>
      <c r="CD127" s="12">
        <v>0</v>
      </c>
      <c r="CE127" s="20"/>
      <c r="CF127" s="21">
        <v>1</v>
      </c>
      <c r="CG127" s="21">
        <v>0</v>
      </c>
      <c r="CH127" s="21">
        <v>1</v>
      </c>
      <c r="CI127" s="21">
        <v>3</v>
      </c>
      <c r="CJ127" s="21"/>
      <c r="CK127" s="22">
        <f t="shared" si="19"/>
        <v>45</v>
      </c>
      <c r="CL127" s="23">
        <f t="shared" si="14"/>
        <v>5.5777777777777775</v>
      </c>
      <c r="CM127" s="16">
        <f t="shared" si="20"/>
        <v>251</v>
      </c>
      <c r="CN127" s="24">
        <f t="shared" si="21"/>
        <v>32</v>
      </c>
      <c r="CO127" s="7">
        <v>1983</v>
      </c>
      <c r="CP127" s="24">
        <f t="shared" si="22"/>
        <v>1</v>
      </c>
      <c r="CQ127" s="25" t="s">
        <v>180</v>
      </c>
      <c r="CR127" s="23"/>
    </row>
    <row r="128" spans="1:96" x14ac:dyDescent="0.3">
      <c r="A128" s="37">
        <v>126</v>
      </c>
      <c r="B128" s="37">
        <v>126</v>
      </c>
      <c r="C128">
        <v>115</v>
      </c>
      <c r="D128">
        <v>120</v>
      </c>
      <c r="E128" s="18">
        <v>279</v>
      </c>
      <c r="F128">
        <v>109</v>
      </c>
      <c r="G128">
        <v>1986</v>
      </c>
      <c r="H128">
        <v>1707</v>
      </c>
      <c r="I128" t="s">
        <v>450</v>
      </c>
      <c r="J128" t="s">
        <v>451</v>
      </c>
      <c r="L128" t="s">
        <v>309</v>
      </c>
      <c r="M128" t="s">
        <v>449</v>
      </c>
      <c r="O128" s="19"/>
      <c r="P128" s="19"/>
      <c r="Q128" s="13"/>
      <c r="R128" s="13">
        <v>2</v>
      </c>
      <c r="S128" s="13"/>
      <c r="T128" s="13"/>
      <c r="U128" s="13">
        <v>1</v>
      </c>
      <c r="V128" s="13">
        <v>15</v>
      </c>
      <c r="W128" s="13">
        <v>5</v>
      </c>
      <c r="X128" s="13">
        <v>1</v>
      </c>
      <c r="Y128" s="13"/>
      <c r="Z128" s="13">
        <v>15</v>
      </c>
      <c r="AA128" s="13">
        <v>43</v>
      </c>
      <c r="AB128" s="13">
        <v>21</v>
      </c>
      <c r="AC128" s="13">
        <v>2</v>
      </c>
      <c r="AD128" s="12">
        <v>27</v>
      </c>
      <c r="AE128" s="13">
        <v>12</v>
      </c>
      <c r="AF128" s="12">
        <v>21</v>
      </c>
      <c r="AG128" s="12">
        <v>112</v>
      </c>
      <c r="AH128" s="12">
        <v>60</v>
      </c>
      <c r="AI128" s="12">
        <v>67</v>
      </c>
      <c r="AJ128" s="12">
        <v>65</v>
      </c>
      <c r="AK128" s="12">
        <v>52</v>
      </c>
      <c r="AL128" s="12">
        <v>119</v>
      </c>
      <c r="AM128" s="12">
        <v>81</v>
      </c>
      <c r="AN128" s="12">
        <v>38</v>
      </c>
      <c r="AO128" s="12">
        <v>51</v>
      </c>
      <c r="AP128" s="12">
        <v>54</v>
      </c>
      <c r="AQ128" s="12">
        <v>19</v>
      </c>
      <c r="AR128" s="12">
        <v>61</v>
      </c>
      <c r="AS128" s="12">
        <v>20</v>
      </c>
      <c r="AT128" s="12">
        <v>48</v>
      </c>
      <c r="AU128" s="12">
        <v>88</v>
      </c>
      <c r="AV128" s="12">
        <v>11</v>
      </c>
      <c r="AW128" s="12">
        <v>16</v>
      </c>
      <c r="AX128" s="12">
        <v>25</v>
      </c>
      <c r="AY128" s="12">
        <v>25</v>
      </c>
      <c r="AZ128" s="12">
        <v>4</v>
      </c>
      <c r="BA128" s="12">
        <v>20</v>
      </c>
      <c r="BB128" s="12">
        <v>106</v>
      </c>
      <c r="BC128" s="12">
        <v>21</v>
      </c>
      <c r="BD128" s="12">
        <v>4</v>
      </c>
      <c r="BE128" s="12">
        <v>12</v>
      </c>
      <c r="BF128" s="12">
        <v>2</v>
      </c>
      <c r="BG128" s="12">
        <v>6</v>
      </c>
      <c r="BH128" s="12">
        <v>4</v>
      </c>
      <c r="BI128" s="12">
        <v>3</v>
      </c>
      <c r="BJ128" s="12">
        <v>22</v>
      </c>
      <c r="BK128" s="12">
        <v>12</v>
      </c>
      <c r="BL128" s="12">
        <v>17</v>
      </c>
      <c r="BM128" s="12">
        <v>16</v>
      </c>
      <c r="BN128" s="12">
        <v>2</v>
      </c>
      <c r="BO128" s="12">
        <v>17</v>
      </c>
      <c r="BP128" s="12">
        <v>9</v>
      </c>
      <c r="BQ128" s="12">
        <v>13</v>
      </c>
      <c r="BR128" s="12">
        <v>3</v>
      </c>
      <c r="BS128" s="12">
        <v>13</v>
      </c>
      <c r="BT128" s="12">
        <v>10</v>
      </c>
      <c r="BU128" s="12">
        <v>8</v>
      </c>
      <c r="BV128" s="12">
        <v>2</v>
      </c>
      <c r="BW128" s="12">
        <v>22</v>
      </c>
      <c r="BX128" s="12">
        <v>5</v>
      </c>
      <c r="BY128" s="12">
        <v>8</v>
      </c>
      <c r="BZ128" s="12">
        <v>14</v>
      </c>
      <c r="CA128" s="12">
        <v>3</v>
      </c>
      <c r="CB128" s="12">
        <v>2</v>
      </c>
      <c r="CC128" s="12">
        <v>1</v>
      </c>
      <c r="CD128" s="12">
        <v>7</v>
      </c>
      <c r="CE128" s="20">
        <v>6</v>
      </c>
      <c r="CF128" s="21">
        <v>8</v>
      </c>
      <c r="CG128" s="21">
        <v>2</v>
      </c>
      <c r="CH128" s="21">
        <v>2</v>
      </c>
      <c r="CI128" s="21">
        <v>1</v>
      </c>
      <c r="CJ128" s="21"/>
      <c r="CK128" s="22">
        <f t="shared" si="19"/>
        <v>64</v>
      </c>
      <c r="CL128" s="23">
        <f t="shared" si="14"/>
        <v>24.46875</v>
      </c>
      <c r="CM128" s="16">
        <f t="shared" si="20"/>
        <v>1566</v>
      </c>
      <c r="CN128" s="24">
        <f t="shared" si="21"/>
        <v>119</v>
      </c>
      <c r="CO128" s="7">
        <v>1975</v>
      </c>
      <c r="CP128" s="24">
        <f t="shared" si="22"/>
        <v>1</v>
      </c>
      <c r="CQ128" s="25" t="s">
        <v>240</v>
      </c>
      <c r="CR128" s="23"/>
    </row>
    <row r="129" spans="1:96" x14ac:dyDescent="0.3">
      <c r="A129" s="37">
        <v>127</v>
      </c>
      <c r="B129" s="37">
        <v>127</v>
      </c>
      <c r="C129">
        <v>117</v>
      </c>
      <c r="D129">
        <v>122</v>
      </c>
      <c r="E129" s="18">
        <v>280</v>
      </c>
      <c r="F129">
        <v>111</v>
      </c>
      <c r="G129">
        <v>1990</v>
      </c>
      <c r="H129">
        <v>1711</v>
      </c>
      <c r="I129" t="s">
        <v>452</v>
      </c>
      <c r="J129" t="s">
        <v>453</v>
      </c>
      <c r="L129" t="s">
        <v>309</v>
      </c>
      <c r="M129" t="s">
        <v>449</v>
      </c>
      <c r="O129" s="19"/>
      <c r="P129" s="19"/>
      <c r="Q129" s="13"/>
      <c r="R129" s="13"/>
      <c r="S129" s="13"/>
      <c r="T129" s="13"/>
      <c r="U129" s="13"/>
      <c r="V129" s="13"/>
      <c r="W129" s="13"/>
      <c r="X129" s="13"/>
      <c r="Y129" s="13"/>
      <c r="Z129" s="13">
        <v>1</v>
      </c>
      <c r="AA129" s="13"/>
      <c r="AB129" s="13"/>
      <c r="AC129" s="13"/>
      <c r="AD129" s="12"/>
      <c r="AE129" s="13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>
        <v>2</v>
      </c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>
        <v>0</v>
      </c>
      <c r="CD129" s="12">
        <v>0</v>
      </c>
      <c r="CE129" s="20"/>
      <c r="CF129" s="21">
        <v>0</v>
      </c>
      <c r="CG129" s="21">
        <v>0</v>
      </c>
      <c r="CH129" s="21">
        <v>0</v>
      </c>
      <c r="CI129" s="21">
        <v>0</v>
      </c>
      <c r="CJ129" s="21"/>
      <c r="CK129" s="22">
        <f t="shared" si="19"/>
        <v>2</v>
      </c>
      <c r="CL129" s="23">
        <f t="shared" si="14"/>
        <v>1.5</v>
      </c>
      <c r="CM129" s="16">
        <f t="shared" si="20"/>
        <v>3</v>
      </c>
      <c r="CN129" s="24">
        <f t="shared" si="21"/>
        <v>2</v>
      </c>
      <c r="CO129" s="7">
        <v>1981</v>
      </c>
      <c r="CP129" s="24">
        <f>SMALL(W129:CI129,COUNTIF(W129:CI129,0)+1)</f>
        <v>1</v>
      </c>
      <c r="CQ129" s="8" t="s">
        <v>454</v>
      </c>
      <c r="CR129" s="23"/>
    </row>
    <row r="130" spans="1:96" x14ac:dyDescent="0.3">
      <c r="A130" s="37">
        <v>128</v>
      </c>
      <c r="B130" s="37">
        <v>128</v>
      </c>
      <c r="C130">
        <v>113</v>
      </c>
      <c r="D130">
        <v>118</v>
      </c>
      <c r="E130" s="18">
        <v>281</v>
      </c>
      <c r="F130">
        <v>107</v>
      </c>
      <c r="G130">
        <v>1982</v>
      </c>
      <c r="H130">
        <v>1704</v>
      </c>
      <c r="I130" t="s">
        <v>455</v>
      </c>
      <c r="J130" t="s">
        <v>456</v>
      </c>
      <c r="L130" t="s">
        <v>309</v>
      </c>
      <c r="M130" t="s">
        <v>449</v>
      </c>
      <c r="O130" s="19"/>
      <c r="P130" s="19">
        <v>50</v>
      </c>
      <c r="Q130" s="13">
        <v>50</v>
      </c>
      <c r="R130" s="13">
        <v>30</v>
      </c>
      <c r="S130" s="13">
        <v>23</v>
      </c>
      <c r="T130" s="13">
        <v>33</v>
      </c>
      <c r="U130" s="13">
        <v>27</v>
      </c>
      <c r="V130" s="13">
        <v>22</v>
      </c>
      <c r="W130" s="13">
        <v>26</v>
      </c>
      <c r="X130" s="13">
        <v>54</v>
      </c>
      <c r="Y130" s="13">
        <v>240</v>
      </c>
      <c r="Z130" s="13">
        <v>240</v>
      </c>
      <c r="AA130" s="13">
        <v>80</v>
      </c>
      <c r="AB130" s="13">
        <v>170</v>
      </c>
      <c r="AC130" s="13">
        <v>210</v>
      </c>
      <c r="AD130" s="12">
        <v>410</v>
      </c>
      <c r="AE130" s="13">
        <v>360</v>
      </c>
      <c r="AF130" s="12">
        <v>320</v>
      </c>
      <c r="AG130" s="12">
        <v>200</v>
      </c>
      <c r="AH130" s="12">
        <v>116</v>
      </c>
      <c r="AI130" s="12">
        <v>207</v>
      </c>
      <c r="AJ130" s="12">
        <v>519</v>
      </c>
      <c r="AK130" s="12">
        <v>211</v>
      </c>
      <c r="AL130" s="12">
        <v>279</v>
      </c>
      <c r="AM130" s="12">
        <v>267</v>
      </c>
      <c r="AN130" s="12">
        <v>307</v>
      </c>
      <c r="AO130" s="12">
        <v>114</v>
      </c>
      <c r="AP130" s="12">
        <v>38</v>
      </c>
      <c r="AQ130" s="12">
        <v>149</v>
      </c>
      <c r="AR130" s="12">
        <v>197</v>
      </c>
      <c r="AS130" s="12">
        <v>77</v>
      </c>
      <c r="AT130" s="12">
        <v>117</v>
      </c>
      <c r="AU130" s="12">
        <v>55</v>
      </c>
      <c r="AV130" s="12">
        <v>42</v>
      </c>
      <c r="AW130" s="12">
        <v>60</v>
      </c>
      <c r="AX130" s="12">
        <v>56</v>
      </c>
      <c r="AY130" s="12">
        <v>46</v>
      </c>
      <c r="AZ130" s="12">
        <v>202</v>
      </c>
      <c r="BA130" s="12">
        <v>22</v>
      </c>
      <c r="BB130" s="12">
        <v>27</v>
      </c>
      <c r="BC130" s="12">
        <v>47</v>
      </c>
      <c r="BD130" s="12">
        <v>57</v>
      </c>
      <c r="BE130" s="12">
        <v>12</v>
      </c>
      <c r="BF130" s="12">
        <v>88</v>
      </c>
      <c r="BG130" s="12">
        <v>313</v>
      </c>
      <c r="BH130" s="12">
        <v>45</v>
      </c>
      <c r="BI130" s="12">
        <v>53</v>
      </c>
      <c r="BJ130" s="12">
        <v>60</v>
      </c>
      <c r="BK130" s="12">
        <v>40</v>
      </c>
      <c r="BL130" s="12">
        <v>27</v>
      </c>
      <c r="BM130" s="12">
        <v>62</v>
      </c>
      <c r="BN130" s="12">
        <v>45</v>
      </c>
      <c r="BO130" s="12">
        <v>6</v>
      </c>
      <c r="BP130" s="12">
        <v>30</v>
      </c>
      <c r="BQ130" s="12">
        <v>8</v>
      </c>
      <c r="BR130" s="12">
        <v>16</v>
      </c>
      <c r="BS130" s="12">
        <v>14</v>
      </c>
      <c r="BT130" s="12">
        <v>15</v>
      </c>
      <c r="BU130" s="12">
        <v>10</v>
      </c>
      <c r="BV130" s="12"/>
      <c r="BW130" s="12">
        <v>9</v>
      </c>
      <c r="BX130" s="12">
        <v>5</v>
      </c>
      <c r="BY130" s="12">
        <v>14</v>
      </c>
      <c r="BZ130" s="12"/>
      <c r="CA130" s="12">
        <v>3</v>
      </c>
      <c r="CB130" s="12"/>
      <c r="CC130" s="12">
        <v>5</v>
      </c>
      <c r="CD130" s="12">
        <v>0</v>
      </c>
      <c r="CE130" s="20">
        <v>2</v>
      </c>
      <c r="CF130" s="21">
        <v>4</v>
      </c>
      <c r="CG130" s="21">
        <v>0</v>
      </c>
      <c r="CH130" s="21">
        <v>2</v>
      </c>
      <c r="CI130" s="21">
        <v>3</v>
      </c>
      <c r="CJ130" s="21"/>
      <c r="CK130" s="22">
        <f t="shared" si="19"/>
        <v>60</v>
      </c>
      <c r="CL130" s="23">
        <f t="shared" si="14"/>
        <v>106.88333333333334</v>
      </c>
      <c r="CM130" s="16">
        <f t="shared" si="20"/>
        <v>6413</v>
      </c>
      <c r="CN130" s="24">
        <f t="shared" si="21"/>
        <v>519</v>
      </c>
      <c r="CO130" s="7">
        <v>1973</v>
      </c>
      <c r="CP130" s="24">
        <f t="shared" ref="CP130:CP140" si="23">SMALL(W130:CI130,COUNTIF(W130:CI130,0)+1)</f>
        <v>2</v>
      </c>
      <c r="CQ130" s="25" t="s">
        <v>180</v>
      </c>
      <c r="CR130" s="23"/>
    </row>
    <row r="131" spans="1:96" x14ac:dyDescent="0.3">
      <c r="A131" s="37">
        <v>129</v>
      </c>
      <c r="B131" s="37">
        <v>129</v>
      </c>
      <c r="C131">
        <v>119</v>
      </c>
      <c r="D131">
        <v>124</v>
      </c>
      <c r="E131" s="18">
        <v>282</v>
      </c>
      <c r="F131">
        <v>113</v>
      </c>
      <c r="G131">
        <v>2005</v>
      </c>
      <c r="H131">
        <v>1721</v>
      </c>
      <c r="I131" t="s">
        <v>457</v>
      </c>
      <c r="J131" t="s">
        <v>458</v>
      </c>
      <c r="L131" t="s">
        <v>309</v>
      </c>
      <c r="M131" t="s">
        <v>449</v>
      </c>
      <c r="O131" s="19"/>
      <c r="P131" s="19"/>
      <c r="Q131" s="13"/>
      <c r="R131" s="13"/>
      <c r="S131" s="13"/>
      <c r="T131" s="13"/>
      <c r="U131" s="13"/>
      <c r="V131" s="13"/>
      <c r="W131" s="13"/>
      <c r="X131" s="13"/>
      <c r="Y131" s="13">
        <v>1</v>
      </c>
      <c r="Z131" s="13">
        <v>1</v>
      </c>
      <c r="AA131" s="13"/>
      <c r="AB131" s="13"/>
      <c r="AC131" s="13">
        <v>2</v>
      </c>
      <c r="AD131" s="12"/>
      <c r="AE131" s="13">
        <v>3</v>
      </c>
      <c r="AF131" s="12">
        <v>1</v>
      </c>
      <c r="AG131" s="12">
        <v>2</v>
      </c>
      <c r="AH131" s="12">
        <v>1</v>
      </c>
      <c r="AI131" s="12">
        <v>2</v>
      </c>
      <c r="AJ131" s="12">
        <v>3</v>
      </c>
      <c r="AK131" s="12"/>
      <c r="AL131" s="12">
        <v>2</v>
      </c>
      <c r="AM131" s="12">
        <v>1</v>
      </c>
      <c r="AN131" s="12"/>
      <c r="AO131" s="12">
        <v>1</v>
      </c>
      <c r="AP131" s="12"/>
      <c r="AQ131" s="12">
        <v>3</v>
      </c>
      <c r="AR131" s="12">
        <v>3</v>
      </c>
      <c r="AS131" s="12">
        <v>3</v>
      </c>
      <c r="AT131" s="12"/>
      <c r="AU131" s="12">
        <v>3</v>
      </c>
      <c r="AV131" s="12">
        <v>2</v>
      </c>
      <c r="AW131" s="12"/>
      <c r="AX131" s="12">
        <v>2</v>
      </c>
      <c r="AY131" s="12"/>
      <c r="AZ131" s="12">
        <v>1</v>
      </c>
      <c r="BA131" s="12"/>
      <c r="BB131" s="12"/>
      <c r="BC131" s="12">
        <v>3</v>
      </c>
      <c r="BD131" s="12"/>
      <c r="BE131" s="12">
        <v>1</v>
      </c>
      <c r="BF131" s="12">
        <v>4</v>
      </c>
      <c r="BG131" s="12">
        <v>2</v>
      </c>
      <c r="BH131" s="12"/>
      <c r="BI131" s="12"/>
      <c r="BJ131" s="12">
        <v>1</v>
      </c>
      <c r="BK131" s="12"/>
      <c r="BL131" s="12"/>
      <c r="BM131" s="12">
        <v>5</v>
      </c>
      <c r="BN131" s="12">
        <v>2</v>
      </c>
      <c r="BO131" s="12">
        <v>1</v>
      </c>
      <c r="BP131" s="12">
        <v>3</v>
      </c>
      <c r="BQ131" s="12">
        <v>5</v>
      </c>
      <c r="BR131" s="12"/>
      <c r="BS131" s="12">
        <v>1</v>
      </c>
      <c r="BT131" s="12">
        <v>2</v>
      </c>
      <c r="BU131" s="12">
        <v>8</v>
      </c>
      <c r="BV131" s="12">
        <v>3</v>
      </c>
      <c r="BW131" s="12">
        <v>4</v>
      </c>
      <c r="BX131" s="12">
        <v>3</v>
      </c>
      <c r="BY131" s="12">
        <v>1</v>
      </c>
      <c r="BZ131" s="12"/>
      <c r="CA131" s="12">
        <v>3</v>
      </c>
      <c r="CB131" s="12"/>
      <c r="CC131" s="12">
        <v>3</v>
      </c>
      <c r="CD131" s="12">
        <v>0</v>
      </c>
      <c r="CE131" s="20">
        <v>7</v>
      </c>
      <c r="CF131" s="21">
        <v>2</v>
      </c>
      <c r="CG131" s="21">
        <v>1</v>
      </c>
      <c r="CH131" s="21">
        <v>1</v>
      </c>
      <c r="CI131" s="21">
        <v>0</v>
      </c>
      <c r="CJ131" s="21"/>
      <c r="CK131" s="22">
        <f t="shared" si="19"/>
        <v>42</v>
      </c>
      <c r="CL131" s="23">
        <f t="shared" ref="CL131:CL192" si="24">CM131/CK131</f>
        <v>2.4523809523809526</v>
      </c>
      <c r="CM131" s="16">
        <f t="shared" si="20"/>
        <v>103</v>
      </c>
      <c r="CN131" s="24">
        <f t="shared" si="21"/>
        <v>8</v>
      </c>
      <c r="CO131" s="7">
        <v>1998</v>
      </c>
      <c r="CP131" s="24">
        <f t="shared" si="23"/>
        <v>1</v>
      </c>
      <c r="CQ131" s="34" t="s">
        <v>180</v>
      </c>
      <c r="CR131" s="23"/>
    </row>
    <row r="132" spans="1:96" x14ac:dyDescent="0.3">
      <c r="A132" s="37">
        <v>130</v>
      </c>
      <c r="B132" s="37">
        <v>130</v>
      </c>
      <c r="C132">
        <v>125</v>
      </c>
      <c r="D132">
        <v>130</v>
      </c>
      <c r="E132" s="18">
        <v>283</v>
      </c>
      <c r="F132">
        <v>119</v>
      </c>
      <c r="G132">
        <v>2015</v>
      </c>
      <c r="H132">
        <v>1730</v>
      </c>
      <c r="I132" t="s">
        <v>459</v>
      </c>
      <c r="J132" t="s">
        <v>460</v>
      </c>
      <c r="K132" t="s">
        <v>461</v>
      </c>
      <c r="L132" t="s">
        <v>309</v>
      </c>
      <c r="M132" t="s">
        <v>449</v>
      </c>
      <c r="O132" s="19"/>
      <c r="P132" s="19">
        <v>40</v>
      </c>
      <c r="Q132" s="13">
        <v>70</v>
      </c>
      <c r="R132" s="13">
        <v>50</v>
      </c>
      <c r="S132" s="13">
        <v>65</v>
      </c>
      <c r="T132" s="13">
        <v>87</v>
      </c>
      <c r="U132" s="13">
        <v>110</v>
      </c>
      <c r="V132" s="13">
        <v>83</v>
      </c>
      <c r="W132" s="13">
        <v>129</v>
      </c>
      <c r="X132" s="13">
        <v>690</v>
      </c>
      <c r="Y132" s="13">
        <v>460</v>
      </c>
      <c r="Z132" s="13">
        <v>710</v>
      </c>
      <c r="AA132" s="13">
        <v>400</v>
      </c>
      <c r="AB132" s="13">
        <v>280</v>
      </c>
      <c r="AC132" s="13">
        <v>370</v>
      </c>
      <c r="AD132" s="12">
        <v>940</v>
      </c>
      <c r="AE132" s="13">
        <v>360</v>
      </c>
      <c r="AF132" s="12">
        <v>784</v>
      </c>
      <c r="AG132" s="12">
        <v>1115</v>
      </c>
      <c r="AH132" s="12">
        <v>740</v>
      </c>
      <c r="AI132" s="12">
        <v>667</v>
      </c>
      <c r="AJ132" s="12">
        <v>932</v>
      </c>
      <c r="AK132" s="12">
        <v>913</v>
      </c>
      <c r="AL132" s="12">
        <v>1062</v>
      </c>
      <c r="AM132" s="12">
        <v>1409</v>
      </c>
      <c r="AN132" s="12">
        <v>2087</v>
      </c>
      <c r="AO132" s="12">
        <v>1402</v>
      </c>
      <c r="AP132" s="12">
        <v>1681</v>
      </c>
      <c r="AQ132" s="12">
        <v>1292</v>
      </c>
      <c r="AR132" s="12">
        <v>2188</v>
      </c>
      <c r="AS132" s="12">
        <v>1562</v>
      </c>
      <c r="AT132" s="12">
        <v>2398</v>
      </c>
      <c r="AU132" s="12">
        <v>1294</v>
      </c>
      <c r="AV132" s="12">
        <v>1859</v>
      </c>
      <c r="AW132" s="12">
        <v>1672</v>
      </c>
      <c r="AX132" s="12">
        <v>1228</v>
      </c>
      <c r="AY132" s="12">
        <v>1958</v>
      </c>
      <c r="AZ132" s="12">
        <v>1695</v>
      </c>
      <c r="BA132" s="12">
        <v>1231</v>
      </c>
      <c r="BB132" s="12">
        <v>945</v>
      </c>
      <c r="BC132" s="12">
        <v>1923</v>
      </c>
      <c r="BD132" s="12">
        <v>1200</v>
      </c>
      <c r="BE132" s="12">
        <v>1270</v>
      </c>
      <c r="BF132" s="12">
        <v>685</v>
      </c>
      <c r="BG132" s="12">
        <v>1301</v>
      </c>
      <c r="BH132" s="12">
        <v>1161</v>
      </c>
      <c r="BI132" s="12">
        <v>1285</v>
      </c>
      <c r="BJ132" s="12">
        <v>885</v>
      </c>
      <c r="BK132" s="12">
        <v>804</v>
      </c>
      <c r="BL132" s="12">
        <v>913</v>
      </c>
      <c r="BM132" s="12">
        <v>987</v>
      </c>
      <c r="BN132" s="12">
        <v>1479</v>
      </c>
      <c r="BO132" s="12">
        <v>1183</v>
      </c>
      <c r="BP132" s="12">
        <v>1404</v>
      </c>
      <c r="BQ132" s="12">
        <v>1408</v>
      </c>
      <c r="BR132" s="12">
        <v>1222</v>
      </c>
      <c r="BS132" s="12">
        <v>1014</v>
      </c>
      <c r="BT132" s="12">
        <v>421</v>
      </c>
      <c r="BU132" s="12">
        <v>1430</v>
      </c>
      <c r="BV132" s="12">
        <v>840</v>
      </c>
      <c r="BW132" s="12">
        <v>1408</v>
      </c>
      <c r="BX132" s="12">
        <v>1251</v>
      </c>
      <c r="BY132" s="12">
        <v>1648</v>
      </c>
      <c r="BZ132" s="12">
        <v>1415</v>
      </c>
      <c r="CA132" s="12">
        <v>1167</v>
      </c>
      <c r="CB132" s="12">
        <v>1167</v>
      </c>
      <c r="CC132" s="12">
        <v>445</v>
      </c>
      <c r="CD132" s="12">
        <v>607</v>
      </c>
      <c r="CE132" s="20">
        <v>1741</v>
      </c>
      <c r="CF132" s="21">
        <v>716</v>
      </c>
      <c r="CG132" s="21">
        <v>1097</v>
      </c>
      <c r="CH132" s="21">
        <v>874</v>
      </c>
      <c r="CI132" s="21">
        <v>1054</v>
      </c>
      <c r="CJ132" s="21"/>
      <c r="CK132" s="22">
        <f t="shared" si="19"/>
        <v>65</v>
      </c>
      <c r="CL132" s="23">
        <f t="shared" si="24"/>
        <v>1136.2769230769231</v>
      </c>
      <c r="CM132" s="16">
        <f t="shared" si="20"/>
        <v>73858</v>
      </c>
      <c r="CN132" s="24">
        <f t="shared" si="21"/>
        <v>2398</v>
      </c>
      <c r="CO132" s="7">
        <v>1983</v>
      </c>
      <c r="CP132" s="24">
        <f t="shared" si="23"/>
        <v>129</v>
      </c>
      <c r="CQ132" s="7" t="s">
        <v>67</v>
      </c>
      <c r="CR132" s="23"/>
    </row>
    <row r="133" spans="1:96" x14ac:dyDescent="0.3">
      <c r="A133" s="37">
        <v>131</v>
      </c>
      <c r="B133" s="37">
        <v>131</v>
      </c>
      <c r="C133">
        <v>124</v>
      </c>
      <c r="D133">
        <v>129</v>
      </c>
      <c r="E133" s="18">
        <v>284</v>
      </c>
      <c r="F133">
        <v>117</v>
      </c>
      <c r="G133">
        <v>2012</v>
      </c>
      <c r="H133">
        <v>1728</v>
      </c>
      <c r="I133" t="s">
        <v>462</v>
      </c>
      <c r="J133" t="s">
        <v>463</v>
      </c>
      <c r="L133" t="s">
        <v>309</v>
      </c>
      <c r="M133" t="s">
        <v>449</v>
      </c>
      <c r="O133" s="19"/>
      <c r="P133" s="19"/>
      <c r="Q133" s="13"/>
      <c r="R133" s="13"/>
      <c r="S133" s="13">
        <v>5</v>
      </c>
      <c r="T133" s="13">
        <v>3</v>
      </c>
      <c r="U133" s="13">
        <v>10</v>
      </c>
      <c r="V133" s="13"/>
      <c r="W133" s="13">
        <v>9</v>
      </c>
      <c r="X133" s="13">
        <v>8</v>
      </c>
      <c r="Y133" s="13">
        <v>17</v>
      </c>
      <c r="Z133" s="13">
        <v>38</v>
      </c>
      <c r="AA133" s="13">
        <v>13</v>
      </c>
      <c r="AB133" s="13">
        <v>4</v>
      </c>
      <c r="AC133" s="13">
        <v>12</v>
      </c>
      <c r="AD133" s="12">
        <v>38</v>
      </c>
      <c r="AE133" s="13">
        <v>38</v>
      </c>
      <c r="AF133" s="12">
        <v>28</v>
      </c>
      <c r="AG133" s="12">
        <v>39</v>
      </c>
      <c r="AH133" s="12">
        <v>47</v>
      </c>
      <c r="AI133" s="12">
        <v>24</v>
      </c>
      <c r="AJ133" s="12">
        <v>75</v>
      </c>
      <c r="AK133" s="12">
        <v>50</v>
      </c>
      <c r="AL133" s="12">
        <v>40</v>
      </c>
      <c r="AM133" s="12">
        <v>49</v>
      </c>
      <c r="AN133" s="12">
        <v>69</v>
      </c>
      <c r="AO133" s="12">
        <v>13</v>
      </c>
      <c r="AP133" s="12">
        <v>15</v>
      </c>
      <c r="AQ133" s="12">
        <v>16</v>
      </c>
      <c r="AR133" s="12">
        <v>29</v>
      </c>
      <c r="AS133" s="12">
        <v>25</v>
      </c>
      <c r="AT133" s="12">
        <v>27</v>
      </c>
      <c r="AU133" s="12">
        <v>98</v>
      </c>
      <c r="AV133" s="12">
        <v>78</v>
      </c>
      <c r="AW133" s="12">
        <v>53</v>
      </c>
      <c r="AX133" s="12">
        <v>72</v>
      </c>
      <c r="AY133" s="12">
        <v>77</v>
      </c>
      <c r="AZ133" s="12">
        <v>64</v>
      </c>
      <c r="BA133" s="12">
        <v>64</v>
      </c>
      <c r="BB133" s="12">
        <v>36</v>
      </c>
      <c r="BC133" s="12">
        <v>94</v>
      </c>
      <c r="BD133" s="12">
        <v>86</v>
      </c>
      <c r="BE133" s="12">
        <v>152</v>
      </c>
      <c r="BF133" s="12">
        <v>71</v>
      </c>
      <c r="BG133" s="12">
        <v>60</v>
      </c>
      <c r="BH133" s="12">
        <v>78</v>
      </c>
      <c r="BI133" s="12">
        <v>114</v>
      </c>
      <c r="BJ133" s="12">
        <v>68</v>
      </c>
      <c r="BK133" s="12">
        <v>81</v>
      </c>
      <c r="BL133" s="12">
        <v>64</v>
      </c>
      <c r="BM133" s="12">
        <v>124</v>
      </c>
      <c r="BN133" s="12">
        <v>143</v>
      </c>
      <c r="BO133" s="12">
        <v>69</v>
      </c>
      <c r="BP133" s="12">
        <v>84</v>
      </c>
      <c r="BQ133" s="12">
        <v>143</v>
      </c>
      <c r="BR133" s="12">
        <v>118</v>
      </c>
      <c r="BS133" s="12">
        <v>127</v>
      </c>
      <c r="BT133" s="12">
        <v>35</v>
      </c>
      <c r="BU133" s="12">
        <v>127</v>
      </c>
      <c r="BV133" s="12">
        <v>66</v>
      </c>
      <c r="BW133" s="12">
        <v>96</v>
      </c>
      <c r="BX133" s="12">
        <v>105</v>
      </c>
      <c r="BY133" s="12">
        <v>116</v>
      </c>
      <c r="BZ133" s="12">
        <v>38</v>
      </c>
      <c r="CA133" s="12">
        <v>53</v>
      </c>
      <c r="CB133" s="12">
        <v>137</v>
      </c>
      <c r="CC133" s="12">
        <v>69</v>
      </c>
      <c r="CD133" s="12">
        <v>24</v>
      </c>
      <c r="CE133" s="20">
        <v>102</v>
      </c>
      <c r="CF133" s="21">
        <v>38</v>
      </c>
      <c r="CG133" s="21">
        <v>32</v>
      </c>
      <c r="CH133" s="21">
        <v>35</v>
      </c>
      <c r="CI133" s="21">
        <v>23</v>
      </c>
      <c r="CJ133" s="21"/>
      <c r="CK133" s="22">
        <f t="shared" si="19"/>
        <v>65</v>
      </c>
      <c r="CL133" s="23">
        <f t="shared" si="24"/>
        <v>62.107692307692311</v>
      </c>
      <c r="CM133" s="16">
        <f t="shared" si="20"/>
        <v>4037</v>
      </c>
      <c r="CN133" s="24">
        <f t="shared" si="21"/>
        <v>152</v>
      </c>
      <c r="CO133" s="7">
        <v>1994</v>
      </c>
      <c r="CP133" s="24">
        <f t="shared" si="23"/>
        <v>4</v>
      </c>
      <c r="CQ133" s="7" t="s">
        <v>464</v>
      </c>
      <c r="CR133" s="23"/>
    </row>
    <row r="134" spans="1:96" x14ac:dyDescent="0.3">
      <c r="A134" s="37">
        <v>132</v>
      </c>
      <c r="B134" s="37">
        <v>132</v>
      </c>
      <c r="C134">
        <v>123</v>
      </c>
      <c r="D134">
        <v>128</v>
      </c>
      <c r="E134" s="18">
        <v>285</v>
      </c>
      <c r="F134">
        <v>118</v>
      </c>
      <c r="G134">
        <v>2011</v>
      </c>
      <c r="H134">
        <v>1727</v>
      </c>
      <c r="I134" t="s">
        <v>465</v>
      </c>
      <c r="J134" t="s">
        <v>466</v>
      </c>
      <c r="L134" t="s">
        <v>309</v>
      </c>
      <c r="M134" t="s">
        <v>449</v>
      </c>
      <c r="O134" s="19"/>
      <c r="P134" s="19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2"/>
      <c r="AE134" s="13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>
        <v>1</v>
      </c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>
        <v>0</v>
      </c>
      <c r="CD134" s="12">
        <v>0</v>
      </c>
      <c r="CE134" s="20"/>
      <c r="CF134" s="21">
        <v>0</v>
      </c>
      <c r="CG134" s="21">
        <v>0</v>
      </c>
      <c r="CH134" s="21">
        <v>0</v>
      </c>
      <c r="CI134" s="21">
        <v>0</v>
      </c>
      <c r="CJ134" s="21"/>
      <c r="CK134" s="22">
        <f t="shared" si="19"/>
        <v>1</v>
      </c>
      <c r="CL134" s="23">
        <f t="shared" si="24"/>
        <v>1</v>
      </c>
      <c r="CM134" s="16">
        <f t="shared" si="20"/>
        <v>1</v>
      </c>
      <c r="CN134" s="24">
        <f t="shared" si="21"/>
        <v>1</v>
      </c>
      <c r="CO134" s="7">
        <v>1989</v>
      </c>
      <c r="CP134" s="24">
        <f t="shared" si="23"/>
        <v>1</v>
      </c>
      <c r="CQ134" s="8" t="s">
        <v>101</v>
      </c>
      <c r="CR134" s="23"/>
    </row>
    <row r="135" spans="1:96" x14ac:dyDescent="0.3">
      <c r="A135" s="37">
        <v>133</v>
      </c>
      <c r="B135" s="37">
        <v>133</v>
      </c>
      <c r="C135">
        <v>122</v>
      </c>
      <c r="D135">
        <v>127</v>
      </c>
      <c r="E135" s="18">
        <v>286</v>
      </c>
      <c r="F135">
        <v>116</v>
      </c>
      <c r="G135">
        <v>2010</v>
      </c>
      <c r="H135">
        <v>1726</v>
      </c>
      <c r="I135" t="s">
        <v>467</v>
      </c>
      <c r="J135" t="s">
        <v>468</v>
      </c>
      <c r="L135" t="s">
        <v>309</v>
      </c>
      <c r="M135" t="s">
        <v>449</v>
      </c>
      <c r="O135" s="19">
        <v>2</v>
      </c>
      <c r="P135" s="19"/>
      <c r="Q135" s="13"/>
      <c r="R135" s="13">
        <v>1</v>
      </c>
      <c r="S135" s="13"/>
      <c r="T135" s="13">
        <v>1</v>
      </c>
      <c r="U135" s="13">
        <v>5</v>
      </c>
      <c r="V135" s="13">
        <v>8</v>
      </c>
      <c r="W135" s="13">
        <v>13</v>
      </c>
      <c r="X135" s="13">
        <v>32</v>
      </c>
      <c r="Y135" s="13">
        <v>64</v>
      </c>
      <c r="Z135" s="13">
        <v>56</v>
      </c>
      <c r="AA135" s="13">
        <v>15</v>
      </c>
      <c r="AB135" s="13">
        <v>4</v>
      </c>
      <c r="AC135" s="13">
        <v>11</v>
      </c>
      <c r="AD135" s="12">
        <v>48</v>
      </c>
      <c r="AE135" s="13">
        <v>95</v>
      </c>
      <c r="AF135" s="12">
        <v>80</v>
      </c>
      <c r="AG135" s="12">
        <v>671</v>
      </c>
      <c r="AH135" s="12">
        <v>320</v>
      </c>
      <c r="AI135" s="12">
        <v>179</v>
      </c>
      <c r="AJ135" s="12">
        <v>248</v>
      </c>
      <c r="AK135" s="12">
        <v>328</v>
      </c>
      <c r="AL135" s="12">
        <v>664</v>
      </c>
      <c r="AM135" s="12">
        <v>571</v>
      </c>
      <c r="AN135" s="12">
        <v>1015</v>
      </c>
      <c r="AO135" s="12">
        <v>889</v>
      </c>
      <c r="AP135" s="12">
        <v>656</v>
      </c>
      <c r="AQ135" s="12">
        <v>589</v>
      </c>
      <c r="AR135" s="12">
        <v>673</v>
      </c>
      <c r="AS135" s="12">
        <v>414</v>
      </c>
      <c r="AT135" s="12">
        <v>465</v>
      </c>
      <c r="AU135" s="12">
        <v>818</v>
      </c>
      <c r="AV135" s="12">
        <v>465</v>
      </c>
      <c r="AW135" s="12">
        <v>386</v>
      </c>
      <c r="AX135" s="12">
        <v>409</v>
      </c>
      <c r="AY135" s="12">
        <v>369</v>
      </c>
      <c r="AZ135" s="12">
        <v>341</v>
      </c>
      <c r="BA135" s="12">
        <v>235</v>
      </c>
      <c r="BB135" s="12">
        <v>227</v>
      </c>
      <c r="BC135" s="12">
        <v>388</v>
      </c>
      <c r="BD135" s="12">
        <v>387</v>
      </c>
      <c r="BE135" s="12">
        <v>212</v>
      </c>
      <c r="BF135" s="12">
        <v>186</v>
      </c>
      <c r="BG135" s="12">
        <v>259</v>
      </c>
      <c r="BH135" s="12">
        <v>277</v>
      </c>
      <c r="BI135" s="12">
        <v>302</v>
      </c>
      <c r="BJ135" s="12">
        <v>278</v>
      </c>
      <c r="BK135" s="12">
        <v>333</v>
      </c>
      <c r="BL135" s="12">
        <v>172</v>
      </c>
      <c r="BM135" s="12">
        <v>332</v>
      </c>
      <c r="BN135" s="12">
        <v>557</v>
      </c>
      <c r="BO135" s="12">
        <v>370</v>
      </c>
      <c r="BP135" s="12">
        <v>499</v>
      </c>
      <c r="BQ135" s="12">
        <v>343</v>
      </c>
      <c r="BR135" s="12">
        <v>457</v>
      </c>
      <c r="BS135" s="12">
        <v>360</v>
      </c>
      <c r="BT135" s="12">
        <v>228</v>
      </c>
      <c r="BU135" s="12">
        <v>373</v>
      </c>
      <c r="BV135" s="12">
        <v>295</v>
      </c>
      <c r="BW135" s="12">
        <v>502</v>
      </c>
      <c r="BX135" s="12">
        <v>399</v>
      </c>
      <c r="BY135" s="12">
        <v>663</v>
      </c>
      <c r="BZ135" s="12">
        <v>385</v>
      </c>
      <c r="CA135" s="12">
        <v>416</v>
      </c>
      <c r="CB135" s="12">
        <v>382</v>
      </c>
      <c r="CC135" s="12">
        <v>625</v>
      </c>
      <c r="CD135" s="12">
        <v>511</v>
      </c>
      <c r="CE135" s="20">
        <v>693</v>
      </c>
      <c r="CF135" s="21">
        <v>651</v>
      </c>
      <c r="CG135" s="21">
        <v>423</v>
      </c>
      <c r="CH135" s="21">
        <v>583</v>
      </c>
      <c r="CI135" s="21">
        <v>544</v>
      </c>
      <c r="CJ135" s="21"/>
      <c r="CK135" s="22">
        <f t="shared" si="19"/>
        <v>65</v>
      </c>
      <c r="CL135" s="23">
        <f t="shared" si="24"/>
        <v>380.53846153846155</v>
      </c>
      <c r="CM135" s="16">
        <f t="shared" si="20"/>
        <v>24735</v>
      </c>
      <c r="CN135" s="24">
        <f t="shared" si="21"/>
        <v>1015</v>
      </c>
      <c r="CO135" s="7">
        <v>1977</v>
      </c>
      <c r="CP135" s="24">
        <f t="shared" si="23"/>
        <v>4</v>
      </c>
      <c r="CQ135" s="7" t="s">
        <v>464</v>
      </c>
      <c r="CR135" s="23"/>
    </row>
    <row r="136" spans="1:96" x14ac:dyDescent="0.3">
      <c r="A136" s="37">
        <v>134</v>
      </c>
      <c r="B136" s="37">
        <v>134</v>
      </c>
      <c r="C136">
        <v>116</v>
      </c>
      <c r="D136">
        <v>121</v>
      </c>
      <c r="E136" s="18">
        <v>288</v>
      </c>
      <c r="F136">
        <v>110</v>
      </c>
      <c r="G136">
        <v>1989</v>
      </c>
      <c r="H136">
        <v>1710</v>
      </c>
      <c r="I136" t="s">
        <v>469</v>
      </c>
      <c r="J136" t="s">
        <v>470</v>
      </c>
      <c r="L136" t="s">
        <v>309</v>
      </c>
      <c r="M136" t="s">
        <v>449</v>
      </c>
      <c r="O136" s="19"/>
      <c r="P136" s="19"/>
      <c r="Q136" s="13"/>
      <c r="R136" s="13"/>
      <c r="S136" s="13"/>
      <c r="T136" s="13"/>
      <c r="U136" s="13"/>
      <c r="V136" s="13"/>
      <c r="W136" s="13"/>
      <c r="X136" s="13">
        <v>3</v>
      </c>
      <c r="Y136" s="13"/>
      <c r="Z136" s="13">
        <v>6</v>
      </c>
      <c r="AA136" s="13">
        <v>2</v>
      </c>
      <c r="AB136" s="13"/>
      <c r="AC136" s="13"/>
      <c r="AD136" s="12">
        <v>2</v>
      </c>
      <c r="AE136" s="13">
        <v>4</v>
      </c>
      <c r="AF136" s="12"/>
      <c r="AG136" s="12">
        <v>9</v>
      </c>
      <c r="AH136" s="12">
        <v>1</v>
      </c>
      <c r="AI136" s="12">
        <v>1</v>
      </c>
      <c r="AJ136" s="12">
        <v>25</v>
      </c>
      <c r="AK136" s="12"/>
      <c r="AL136" s="12">
        <v>1</v>
      </c>
      <c r="AM136" s="12">
        <v>1</v>
      </c>
      <c r="AN136" s="12"/>
      <c r="AO136" s="12"/>
      <c r="AP136" s="12"/>
      <c r="AQ136" s="12"/>
      <c r="AR136" s="12">
        <v>1</v>
      </c>
      <c r="AS136" s="12"/>
      <c r="AT136" s="12"/>
      <c r="AU136" s="12"/>
      <c r="AV136" s="12"/>
      <c r="AW136" s="12"/>
      <c r="AX136" s="12"/>
      <c r="AY136" s="12"/>
      <c r="AZ136" s="12"/>
      <c r="BA136" s="12"/>
      <c r="BB136" s="12">
        <v>12</v>
      </c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2</v>
      </c>
      <c r="BP136" s="12"/>
      <c r="BQ136" s="12">
        <v>1</v>
      </c>
      <c r="BR136" s="12"/>
      <c r="BS136" s="12"/>
      <c r="BT136" s="12"/>
      <c r="BU136" s="12"/>
      <c r="BV136" s="12"/>
      <c r="BW136" s="12"/>
      <c r="BX136" s="12"/>
      <c r="BY136" s="12"/>
      <c r="BZ136" s="12"/>
      <c r="CA136" s="12">
        <v>2</v>
      </c>
      <c r="CB136" s="12"/>
      <c r="CC136" s="12">
        <v>0</v>
      </c>
      <c r="CD136" s="12">
        <v>0</v>
      </c>
      <c r="CE136" s="20"/>
      <c r="CF136" s="21">
        <v>0</v>
      </c>
      <c r="CG136" s="21">
        <v>0</v>
      </c>
      <c r="CH136" s="21">
        <v>0</v>
      </c>
      <c r="CI136" s="21">
        <v>0</v>
      </c>
      <c r="CJ136" s="21"/>
      <c r="CK136" s="22">
        <f t="shared" si="19"/>
        <v>16</v>
      </c>
      <c r="CL136" s="23">
        <f t="shared" si="24"/>
        <v>4.5625</v>
      </c>
      <c r="CM136" s="16">
        <f t="shared" si="20"/>
        <v>73</v>
      </c>
      <c r="CN136" s="24">
        <f t="shared" si="21"/>
        <v>25</v>
      </c>
      <c r="CO136" s="7" t="s">
        <v>471</v>
      </c>
      <c r="CP136" s="24">
        <f t="shared" si="23"/>
        <v>1</v>
      </c>
      <c r="CQ136" s="34" t="s">
        <v>112</v>
      </c>
      <c r="CR136" s="23"/>
    </row>
    <row r="137" spans="1:96" x14ac:dyDescent="0.3">
      <c r="A137" s="37">
        <v>135</v>
      </c>
      <c r="B137" s="37">
        <v>135</v>
      </c>
      <c r="C137">
        <v>118</v>
      </c>
      <c r="D137">
        <v>123</v>
      </c>
      <c r="E137" s="18">
        <v>289</v>
      </c>
      <c r="F137">
        <v>112</v>
      </c>
      <c r="G137">
        <v>1996</v>
      </c>
      <c r="H137">
        <v>1715</v>
      </c>
      <c r="I137" t="s">
        <v>472</v>
      </c>
      <c r="J137" t="s">
        <v>473</v>
      </c>
      <c r="L137" t="s">
        <v>309</v>
      </c>
      <c r="M137" t="s">
        <v>449</v>
      </c>
      <c r="O137" s="19"/>
      <c r="P137" s="19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2">
        <v>3</v>
      </c>
      <c r="AE137" s="13"/>
      <c r="AF137" s="12">
        <v>4</v>
      </c>
      <c r="AG137" s="12"/>
      <c r="AH137" s="12">
        <v>5</v>
      </c>
      <c r="AI137" s="12">
        <v>1</v>
      </c>
      <c r="AJ137" s="12">
        <v>2</v>
      </c>
      <c r="AK137" s="12"/>
      <c r="AL137" s="12"/>
      <c r="AM137" s="12">
        <v>1</v>
      </c>
      <c r="AN137" s="12"/>
      <c r="AO137" s="12">
        <v>2</v>
      </c>
      <c r="AP137" s="12"/>
      <c r="AQ137" s="12"/>
      <c r="AR137" s="12">
        <v>2</v>
      </c>
      <c r="AS137" s="12"/>
      <c r="AT137" s="12"/>
      <c r="AU137" s="12"/>
      <c r="AV137" s="12">
        <v>2</v>
      </c>
      <c r="AW137" s="12">
        <v>1</v>
      </c>
      <c r="AX137" s="12"/>
      <c r="AY137" s="12"/>
      <c r="AZ137" s="12"/>
      <c r="BA137" s="12"/>
      <c r="BB137" s="12"/>
      <c r="BC137" s="12">
        <v>2</v>
      </c>
      <c r="BD137" s="12"/>
      <c r="BE137" s="12">
        <v>1</v>
      </c>
      <c r="BF137" s="12"/>
      <c r="BG137" s="12"/>
      <c r="BH137" s="12"/>
      <c r="BI137" s="12"/>
      <c r="BJ137" s="12">
        <v>2</v>
      </c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>
        <v>1</v>
      </c>
      <c r="BY137" s="12"/>
      <c r="BZ137" s="12">
        <v>1</v>
      </c>
      <c r="CA137" s="12"/>
      <c r="CB137" s="12"/>
      <c r="CC137" s="12">
        <v>0</v>
      </c>
      <c r="CD137" s="12">
        <v>0</v>
      </c>
      <c r="CE137" s="20">
        <v>1</v>
      </c>
      <c r="CF137" s="21">
        <v>4</v>
      </c>
      <c r="CG137" s="42">
        <v>8</v>
      </c>
      <c r="CH137" s="39">
        <v>4</v>
      </c>
      <c r="CI137" s="39">
        <v>0</v>
      </c>
      <c r="CJ137" s="21"/>
      <c r="CK137" s="22">
        <f t="shared" si="19"/>
        <v>19</v>
      </c>
      <c r="CL137" s="23">
        <f t="shared" si="24"/>
        <v>2.4736842105263159</v>
      </c>
      <c r="CM137" s="16">
        <f t="shared" si="20"/>
        <v>47</v>
      </c>
      <c r="CN137" s="24">
        <f t="shared" si="21"/>
        <v>8</v>
      </c>
      <c r="CO137" s="25" t="s">
        <v>278</v>
      </c>
      <c r="CP137" s="24">
        <f t="shared" si="23"/>
        <v>1</v>
      </c>
      <c r="CQ137" s="34" t="s">
        <v>59</v>
      </c>
      <c r="CR137" s="23"/>
    </row>
    <row r="138" spans="1:96" x14ac:dyDescent="0.3">
      <c r="A138" s="37">
        <v>136</v>
      </c>
      <c r="B138" s="37">
        <v>136</v>
      </c>
      <c r="C138">
        <v>120</v>
      </c>
      <c r="D138">
        <v>125</v>
      </c>
      <c r="E138" s="18">
        <v>290</v>
      </c>
      <c r="F138">
        <v>114</v>
      </c>
      <c r="G138">
        <v>2006</v>
      </c>
      <c r="H138">
        <v>1722</v>
      </c>
      <c r="I138" t="s">
        <v>474</v>
      </c>
      <c r="J138" t="s">
        <v>475</v>
      </c>
      <c r="L138" t="s">
        <v>309</v>
      </c>
      <c r="M138" t="s">
        <v>449</v>
      </c>
      <c r="O138" s="19">
        <v>11</v>
      </c>
      <c r="P138" s="19">
        <v>3</v>
      </c>
      <c r="Q138" s="13">
        <v>4</v>
      </c>
      <c r="R138" s="13">
        <v>8</v>
      </c>
      <c r="S138" s="13">
        <v>8</v>
      </c>
      <c r="T138" s="13">
        <v>21</v>
      </c>
      <c r="U138" s="13">
        <v>35</v>
      </c>
      <c r="V138" s="13">
        <v>1</v>
      </c>
      <c r="W138" s="13">
        <v>14</v>
      </c>
      <c r="X138" s="13">
        <v>93</v>
      </c>
      <c r="Y138" s="13">
        <v>170</v>
      </c>
      <c r="Z138" s="13">
        <v>180</v>
      </c>
      <c r="AA138" s="13">
        <v>130</v>
      </c>
      <c r="AB138" s="13">
        <v>130</v>
      </c>
      <c r="AC138" s="13">
        <v>92</v>
      </c>
      <c r="AD138" s="12">
        <v>200</v>
      </c>
      <c r="AE138" s="13">
        <v>140</v>
      </c>
      <c r="AF138" s="12">
        <v>147</v>
      </c>
      <c r="AG138" s="12">
        <v>273</v>
      </c>
      <c r="AH138" s="12">
        <v>154</v>
      </c>
      <c r="AI138" s="12">
        <v>170</v>
      </c>
      <c r="AJ138" s="12">
        <v>235</v>
      </c>
      <c r="AK138" s="12">
        <v>210</v>
      </c>
      <c r="AL138" s="12">
        <v>198</v>
      </c>
      <c r="AM138" s="12">
        <v>183</v>
      </c>
      <c r="AN138" s="12">
        <v>295</v>
      </c>
      <c r="AO138" s="12">
        <v>261</v>
      </c>
      <c r="AP138" s="12">
        <v>209</v>
      </c>
      <c r="AQ138" s="12">
        <v>241</v>
      </c>
      <c r="AR138" s="12">
        <v>169</v>
      </c>
      <c r="AS138" s="12">
        <v>182</v>
      </c>
      <c r="AT138" s="12">
        <v>125</v>
      </c>
      <c r="AU138" s="12">
        <v>329</v>
      </c>
      <c r="AV138" s="12">
        <v>179</v>
      </c>
      <c r="AW138" s="12">
        <v>163</v>
      </c>
      <c r="AX138" s="12">
        <v>153</v>
      </c>
      <c r="AY138" s="12">
        <v>208</v>
      </c>
      <c r="AZ138" s="12">
        <v>194</v>
      </c>
      <c r="BA138" s="12">
        <v>75</v>
      </c>
      <c r="BB138" s="12">
        <v>124</v>
      </c>
      <c r="BC138" s="12">
        <v>150</v>
      </c>
      <c r="BD138" s="12">
        <v>112</v>
      </c>
      <c r="BE138" s="12">
        <v>167</v>
      </c>
      <c r="BF138" s="12">
        <v>132</v>
      </c>
      <c r="BG138" s="12">
        <v>117</v>
      </c>
      <c r="BH138" s="12">
        <v>108</v>
      </c>
      <c r="BI138" s="12">
        <v>160</v>
      </c>
      <c r="BJ138" s="12">
        <v>101</v>
      </c>
      <c r="BK138" s="12">
        <v>135</v>
      </c>
      <c r="BL138" s="12">
        <v>72</v>
      </c>
      <c r="BM138" s="12">
        <v>114</v>
      </c>
      <c r="BN138" s="12">
        <v>230</v>
      </c>
      <c r="BO138" s="12">
        <v>146</v>
      </c>
      <c r="BP138" s="12">
        <v>238</v>
      </c>
      <c r="BQ138" s="12">
        <v>226</v>
      </c>
      <c r="BR138" s="12">
        <v>141</v>
      </c>
      <c r="BS138" s="12">
        <v>139</v>
      </c>
      <c r="BT138" s="12">
        <v>53</v>
      </c>
      <c r="BU138" s="12">
        <v>125</v>
      </c>
      <c r="BV138" s="12">
        <v>83</v>
      </c>
      <c r="BW138" s="12">
        <v>168</v>
      </c>
      <c r="BX138" s="12">
        <v>140</v>
      </c>
      <c r="BY138" s="12">
        <v>211</v>
      </c>
      <c r="BZ138" s="12">
        <v>87</v>
      </c>
      <c r="CA138" s="12">
        <v>93</v>
      </c>
      <c r="CB138" s="12">
        <v>99</v>
      </c>
      <c r="CC138" s="12">
        <v>116</v>
      </c>
      <c r="CD138" s="12">
        <v>110</v>
      </c>
      <c r="CE138" s="20">
        <v>197</v>
      </c>
      <c r="CF138" s="21">
        <v>192</v>
      </c>
      <c r="CG138" s="21">
        <v>158</v>
      </c>
      <c r="CH138" s="21">
        <v>206</v>
      </c>
      <c r="CI138" s="21">
        <v>142</v>
      </c>
      <c r="CJ138" s="21"/>
      <c r="CK138" s="22">
        <f t="shared" si="19"/>
        <v>65</v>
      </c>
      <c r="CL138" s="23">
        <f t="shared" si="24"/>
        <v>158.36923076923077</v>
      </c>
      <c r="CM138" s="16">
        <f t="shared" si="20"/>
        <v>10294</v>
      </c>
      <c r="CN138" s="24">
        <f t="shared" si="21"/>
        <v>329</v>
      </c>
      <c r="CO138" s="7">
        <v>2010</v>
      </c>
      <c r="CP138" s="24">
        <f t="shared" si="23"/>
        <v>14</v>
      </c>
      <c r="CQ138" s="7" t="s">
        <v>67</v>
      </c>
      <c r="CR138" s="23"/>
    </row>
    <row r="139" spans="1:96" x14ac:dyDescent="0.3">
      <c r="A139" s="37">
        <v>137</v>
      </c>
      <c r="B139" s="37">
        <v>137</v>
      </c>
      <c r="C139">
        <v>121</v>
      </c>
      <c r="D139">
        <v>126</v>
      </c>
      <c r="E139" s="18">
        <v>292</v>
      </c>
      <c r="F139">
        <v>115</v>
      </c>
      <c r="G139">
        <v>2008</v>
      </c>
      <c r="H139">
        <v>1724</v>
      </c>
      <c r="I139" t="s">
        <v>476</v>
      </c>
      <c r="J139" t="s">
        <v>477</v>
      </c>
      <c r="L139" t="s">
        <v>309</v>
      </c>
      <c r="M139" t="s">
        <v>449</v>
      </c>
      <c r="O139" s="19"/>
      <c r="P139" s="19"/>
      <c r="Q139" s="13"/>
      <c r="R139" s="13"/>
      <c r="S139" s="13"/>
      <c r="T139" s="13">
        <v>2</v>
      </c>
      <c r="U139" s="13">
        <v>3</v>
      </c>
      <c r="V139" s="13"/>
      <c r="W139" s="13"/>
      <c r="X139" s="13">
        <v>1</v>
      </c>
      <c r="Y139" s="13"/>
      <c r="Z139" s="13">
        <v>2</v>
      </c>
      <c r="AA139" s="13">
        <v>1</v>
      </c>
      <c r="AB139" s="13"/>
      <c r="AC139" s="13">
        <v>2</v>
      </c>
      <c r="AD139" s="12">
        <v>3</v>
      </c>
      <c r="AE139" s="13">
        <v>3</v>
      </c>
      <c r="AF139" s="12">
        <v>2</v>
      </c>
      <c r="AG139" s="12">
        <v>11</v>
      </c>
      <c r="AH139" s="12"/>
      <c r="AI139" s="12">
        <v>7</v>
      </c>
      <c r="AJ139" s="12">
        <v>8</v>
      </c>
      <c r="AK139" s="12">
        <v>2</v>
      </c>
      <c r="AL139" s="12">
        <v>1</v>
      </c>
      <c r="AM139" s="12">
        <v>2</v>
      </c>
      <c r="AN139" s="12"/>
      <c r="AO139" s="12">
        <v>6</v>
      </c>
      <c r="AP139" s="12"/>
      <c r="AQ139" s="12">
        <v>1</v>
      </c>
      <c r="AR139" s="12"/>
      <c r="AS139" s="12"/>
      <c r="AT139" s="12"/>
      <c r="AU139" s="12">
        <v>3</v>
      </c>
      <c r="AV139" s="12"/>
      <c r="AW139" s="12"/>
      <c r="AX139" s="12">
        <v>4</v>
      </c>
      <c r="AY139" s="12">
        <v>5</v>
      </c>
      <c r="AZ139" s="12"/>
      <c r="BA139" s="12"/>
      <c r="BB139" s="12"/>
      <c r="BC139" s="12">
        <v>4</v>
      </c>
      <c r="BD139" s="12">
        <v>1</v>
      </c>
      <c r="BE139" s="12"/>
      <c r="BF139" s="12">
        <v>2</v>
      </c>
      <c r="BG139" s="12"/>
      <c r="BH139" s="12">
        <v>4</v>
      </c>
      <c r="BI139" s="12">
        <v>1</v>
      </c>
      <c r="BJ139" s="12">
        <v>3</v>
      </c>
      <c r="BK139" s="12">
        <v>10</v>
      </c>
      <c r="BL139" s="12">
        <v>1</v>
      </c>
      <c r="BM139" s="12"/>
      <c r="BN139" s="12">
        <v>3</v>
      </c>
      <c r="BO139" s="12">
        <v>2</v>
      </c>
      <c r="BP139" s="12"/>
      <c r="BQ139" s="12">
        <v>2</v>
      </c>
      <c r="BR139" s="12"/>
      <c r="BS139" s="12">
        <v>4</v>
      </c>
      <c r="BT139" s="12"/>
      <c r="BU139" s="12"/>
      <c r="BV139" s="12"/>
      <c r="BW139" s="12">
        <v>5</v>
      </c>
      <c r="BX139" s="12"/>
      <c r="BY139" s="12">
        <v>1</v>
      </c>
      <c r="BZ139" s="12">
        <v>5</v>
      </c>
      <c r="CA139" s="12">
        <v>1</v>
      </c>
      <c r="CB139" s="12"/>
      <c r="CC139" s="12">
        <v>7</v>
      </c>
      <c r="CD139" s="12">
        <v>0</v>
      </c>
      <c r="CE139" s="20">
        <v>4</v>
      </c>
      <c r="CF139" s="21">
        <v>7</v>
      </c>
      <c r="CG139" s="21">
        <v>5</v>
      </c>
      <c r="CH139" s="21">
        <v>7</v>
      </c>
      <c r="CI139" s="21">
        <v>1</v>
      </c>
      <c r="CJ139" s="21"/>
      <c r="CK139" s="22">
        <f t="shared" si="19"/>
        <v>40</v>
      </c>
      <c r="CL139" s="23">
        <f t="shared" si="24"/>
        <v>3.6</v>
      </c>
      <c r="CM139" s="16">
        <f t="shared" si="20"/>
        <v>144</v>
      </c>
      <c r="CN139" s="24">
        <f t="shared" si="21"/>
        <v>11</v>
      </c>
      <c r="CO139" s="7">
        <v>1970</v>
      </c>
      <c r="CP139" s="24">
        <f t="shared" si="23"/>
        <v>1</v>
      </c>
      <c r="CQ139" s="34" t="s">
        <v>59</v>
      </c>
      <c r="CR139" s="23"/>
    </row>
    <row r="140" spans="1:96" x14ac:dyDescent="0.3">
      <c r="A140" s="37">
        <v>138</v>
      </c>
      <c r="B140" s="37">
        <v>138</v>
      </c>
      <c r="C140">
        <v>112</v>
      </c>
      <c r="D140">
        <v>117</v>
      </c>
      <c r="E140" s="18">
        <v>293</v>
      </c>
      <c r="F140">
        <v>106</v>
      </c>
      <c r="G140">
        <v>1961</v>
      </c>
      <c r="H140">
        <v>1689</v>
      </c>
      <c r="I140" t="s">
        <v>478</v>
      </c>
      <c r="J140" t="s">
        <v>479</v>
      </c>
      <c r="K140" t="s">
        <v>480</v>
      </c>
      <c r="L140" t="s">
        <v>309</v>
      </c>
      <c r="M140" t="s">
        <v>449</v>
      </c>
      <c r="O140" s="19"/>
      <c r="P140" s="19"/>
      <c r="Q140" s="13"/>
      <c r="R140" s="13"/>
      <c r="S140" s="13"/>
      <c r="T140" s="13"/>
      <c r="U140" s="13"/>
      <c r="V140" s="13"/>
      <c r="W140" s="13">
        <v>1</v>
      </c>
      <c r="X140" s="13"/>
      <c r="Y140" s="13">
        <v>1</v>
      </c>
      <c r="Z140" s="13"/>
      <c r="AA140" s="13">
        <v>7</v>
      </c>
      <c r="AB140" s="13"/>
      <c r="AC140" s="13"/>
      <c r="AD140" s="12">
        <v>1</v>
      </c>
      <c r="AE140" s="13">
        <v>1</v>
      </c>
      <c r="AF140" s="12">
        <v>4</v>
      </c>
      <c r="AG140" s="12">
        <v>26</v>
      </c>
      <c r="AH140" s="12">
        <v>3</v>
      </c>
      <c r="AI140" s="12">
        <v>1</v>
      </c>
      <c r="AJ140" s="12">
        <v>3</v>
      </c>
      <c r="AK140" s="12">
        <v>17</v>
      </c>
      <c r="AL140" s="12">
        <v>5</v>
      </c>
      <c r="AM140" s="12">
        <v>3</v>
      </c>
      <c r="AN140" s="12">
        <v>7</v>
      </c>
      <c r="AO140" s="12">
        <v>3</v>
      </c>
      <c r="AP140" s="12">
        <v>1</v>
      </c>
      <c r="AQ140" s="12">
        <v>8</v>
      </c>
      <c r="AR140" s="12">
        <v>1</v>
      </c>
      <c r="AS140" s="12">
        <v>6</v>
      </c>
      <c r="AT140" s="12">
        <v>2</v>
      </c>
      <c r="AU140" s="12">
        <v>2</v>
      </c>
      <c r="AV140" s="12">
        <v>3</v>
      </c>
      <c r="AW140" s="12">
        <v>7</v>
      </c>
      <c r="AX140" s="12">
        <v>4</v>
      </c>
      <c r="AY140" s="12">
        <v>6</v>
      </c>
      <c r="AZ140" s="12"/>
      <c r="BA140" s="12">
        <v>10</v>
      </c>
      <c r="BB140" s="12">
        <v>13</v>
      </c>
      <c r="BC140" s="12">
        <v>2</v>
      </c>
      <c r="BD140" s="12">
        <v>1</v>
      </c>
      <c r="BE140" s="12">
        <v>1</v>
      </c>
      <c r="BF140" s="12">
        <v>5</v>
      </c>
      <c r="BG140" s="12">
        <v>2</v>
      </c>
      <c r="BH140" s="12">
        <v>1</v>
      </c>
      <c r="BI140" s="12">
        <v>2</v>
      </c>
      <c r="BJ140" s="12">
        <v>1</v>
      </c>
      <c r="BK140" s="12">
        <v>1</v>
      </c>
      <c r="BL140" s="12">
        <v>1</v>
      </c>
      <c r="BM140" s="12">
        <v>3</v>
      </c>
      <c r="BN140" s="12">
        <v>1</v>
      </c>
      <c r="BO140" s="12">
        <v>1</v>
      </c>
      <c r="BP140" s="12">
        <v>2</v>
      </c>
      <c r="BQ140" s="12"/>
      <c r="BR140" s="12">
        <v>2</v>
      </c>
      <c r="BS140" s="12">
        <v>3</v>
      </c>
      <c r="BT140" s="12"/>
      <c r="BU140" s="12">
        <v>2</v>
      </c>
      <c r="BV140" s="12"/>
      <c r="BW140" s="12">
        <v>6</v>
      </c>
      <c r="BX140" s="12">
        <v>3</v>
      </c>
      <c r="BY140" s="12">
        <v>4</v>
      </c>
      <c r="BZ140" s="12"/>
      <c r="CA140" s="12">
        <v>3</v>
      </c>
      <c r="CB140" s="12">
        <v>7</v>
      </c>
      <c r="CC140" s="12">
        <v>2</v>
      </c>
      <c r="CD140" s="12">
        <v>1</v>
      </c>
      <c r="CE140" s="20">
        <v>1</v>
      </c>
      <c r="CF140" s="21">
        <v>1</v>
      </c>
      <c r="CG140" s="21">
        <v>0</v>
      </c>
      <c r="CH140" s="21" t="s">
        <v>40</v>
      </c>
      <c r="CI140" s="21">
        <v>3</v>
      </c>
      <c r="CJ140" s="21"/>
      <c r="CK140" s="22">
        <f t="shared" si="19"/>
        <v>54</v>
      </c>
      <c r="CL140" s="23">
        <f t="shared" si="24"/>
        <v>3.8518518518518516</v>
      </c>
      <c r="CM140" s="16">
        <f t="shared" si="20"/>
        <v>208</v>
      </c>
      <c r="CN140" s="24">
        <f t="shared" si="21"/>
        <v>26</v>
      </c>
      <c r="CO140" s="7">
        <v>1970</v>
      </c>
      <c r="CP140" s="24">
        <f t="shared" si="23"/>
        <v>1</v>
      </c>
      <c r="CQ140" s="25" t="s">
        <v>258</v>
      </c>
      <c r="CR140" s="50"/>
    </row>
    <row r="141" spans="1:96" x14ac:dyDescent="0.3">
      <c r="A141" s="37">
        <v>139</v>
      </c>
      <c r="B141" s="37">
        <v>139</v>
      </c>
      <c r="C141">
        <v>130</v>
      </c>
      <c r="D141">
        <v>135</v>
      </c>
      <c r="E141" s="18">
        <v>298</v>
      </c>
      <c r="F141">
        <v>123</v>
      </c>
      <c r="G141">
        <v>2077</v>
      </c>
      <c r="H141">
        <v>1779</v>
      </c>
      <c r="I141" t="s">
        <v>481</v>
      </c>
      <c r="J141" t="s">
        <v>482</v>
      </c>
      <c r="L141" t="s">
        <v>309</v>
      </c>
      <c r="M141" t="s">
        <v>483</v>
      </c>
      <c r="O141" s="19">
        <v>6</v>
      </c>
      <c r="P141" s="19"/>
      <c r="Q141" s="13"/>
      <c r="R141" s="13">
        <v>1</v>
      </c>
      <c r="S141" s="13"/>
      <c r="T141" s="13">
        <v>61</v>
      </c>
      <c r="U141" s="13">
        <v>57</v>
      </c>
      <c r="V141" s="13">
        <v>8</v>
      </c>
      <c r="W141" s="13">
        <v>31</v>
      </c>
      <c r="X141" s="13">
        <v>10</v>
      </c>
      <c r="Y141" s="13">
        <v>49</v>
      </c>
      <c r="Z141" s="13">
        <v>67</v>
      </c>
      <c r="AA141" s="13">
        <v>130</v>
      </c>
      <c r="AB141" s="13">
        <v>50</v>
      </c>
      <c r="AC141" s="13">
        <v>21</v>
      </c>
      <c r="AD141" s="12">
        <v>51</v>
      </c>
      <c r="AE141" s="13">
        <v>46</v>
      </c>
      <c r="AF141" s="12">
        <v>38</v>
      </c>
      <c r="AG141" s="12">
        <v>148</v>
      </c>
      <c r="AH141" s="12">
        <v>82</v>
      </c>
      <c r="AI141" s="12">
        <v>50</v>
      </c>
      <c r="AJ141" s="12">
        <v>96</v>
      </c>
      <c r="AK141" s="12">
        <v>46</v>
      </c>
      <c r="AL141" s="12">
        <v>83</v>
      </c>
      <c r="AM141" s="12">
        <v>14</v>
      </c>
      <c r="AN141" s="12">
        <v>8</v>
      </c>
      <c r="AO141" s="12">
        <v>6</v>
      </c>
      <c r="AP141" s="12">
        <v>35</v>
      </c>
      <c r="AQ141" s="12">
        <v>8</v>
      </c>
      <c r="AR141" s="12">
        <v>59</v>
      </c>
      <c r="AS141" s="12"/>
      <c r="AT141" s="12">
        <v>64</v>
      </c>
      <c r="AU141" s="12">
        <v>4</v>
      </c>
      <c r="AV141" s="12">
        <v>1</v>
      </c>
      <c r="AW141" s="12"/>
      <c r="AX141" s="12">
        <v>2</v>
      </c>
      <c r="AY141" s="12">
        <v>2</v>
      </c>
      <c r="AZ141" s="12">
        <v>10</v>
      </c>
      <c r="BA141" s="12">
        <v>2</v>
      </c>
      <c r="BB141" s="12">
        <v>7</v>
      </c>
      <c r="BC141" s="12">
        <v>1</v>
      </c>
      <c r="BD141" s="12">
        <v>20</v>
      </c>
      <c r="BE141" s="12">
        <v>26</v>
      </c>
      <c r="BF141" s="12">
        <v>8</v>
      </c>
      <c r="BG141" s="12"/>
      <c r="BH141" s="12">
        <v>1</v>
      </c>
      <c r="BI141" s="12"/>
      <c r="BJ141" s="12"/>
      <c r="BK141" s="12"/>
      <c r="BL141" s="12">
        <v>1</v>
      </c>
      <c r="BM141" s="12">
        <v>1</v>
      </c>
      <c r="BN141" s="12"/>
      <c r="BO141" s="12"/>
      <c r="BP141" s="12">
        <v>1</v>
      </c>
      <c r="BQ141" s="12"/>
      <c r="BR141" s="12"/>
      <c r="BS141" s="12"/>
      <c r="BT141" s="12"/>
      <c r="BU141" s="12"/>
      <c r="BV141" s="12"/>
      <c r="BW141" s="12">
        <v>1</v>
      </c>
      <c r="BX141" s="12"/>
      <c r="BY141" s="12"/>
      <c r="BZ141" s="12"/>
      <c r="CA141" s="12"/>
      <c r="CB141" s="12"/>
      <c r="CC141" s="12">
        <v>0</v>
      </c>
      <c r="CD141" s="12">
        <v>0</v>
      </c>
      <c r="CE141" s="20">
        <v>3</v>
      </c>
      <c r="CF141" s="21">
        <v>1</v>
      </c>
      <c r="CG141" s="21">
        <v>0</v>
      </c>
      <c r="CH141" s="21">
        <v>0</v>
      </c>
      <c r="CI141" s="21">
        <v>9</v>
      </c>
      <c r="CJ141" s="21"/>
      <c r="CK141" s="22">
        <f t="shared" si="19"/>
        <v>42</v>
      </c>
      <c r="CL141" s="23">
        <f t="shared" si="24"/>
        <v>30.785714285714285</v>
      </c>
      <c r="CM141" s="16">
        <f t="shared" si="20"/>
        <v>1293</v>
      </c>
      <c r="CN141" s="24">
        <f t="shared" si="21"/>
        <v>148</v>
      </c>
      <c r="CO141" s="7">
        <v>1970</v>
      </c>
      <c r="CP141" s="24">
        <f>SMALL(W141:CI141,COUNTIF(W141:CI141,0)+1)</f>
        <v>1</v>
      </c>
      <c r="CQ141" s="34" t="s">
        <v>59</v>
      </c>
      <c r="CR141" s="50"/>
    </row>
    <row r="142" spans="1:96" x14ac:dyDescent="0.3">
      <c r="A142" s="37">
        <v>140</v>
      </c>
      <c r="B142" s="37">
        <v>140</v>
      </c>
      <c r="C142">
        <v>129</v>
      </c>
      <c r="D142">
        <v>134</v>
      </c>
      <c r="E142" s="18">
        <v>302</v>
      </c>
      <c r="F142">
        <v>122</v>
      </c>
      <c r="G142">
        <v>2069</v>
      </c>
      <c r="H142">
        <v>1772</v>
      </c>
      <c r="I142" t="s">
        <v>484</v>
      </c>
      <c r="J142" t="s">
        <v>485</v>
      </c>
      <c r="L142" t="s">
        <v>309</v>
      </c>
      <c r="M142" t="s">
        <v>483</v>
      </c>
      <c r="O142" s="19"/>
      <c r="P142" s="19"/>
      <c r="Q142" s="13"/>
      <c r="R142" s="13"/>
      <c r="S142" s="13"/>
      <c r="T142" s="13">
        <v>1</v>
      </c>
      <c r="U142" s="13"/>
      <c r="V142" s="13"/>
      <c r="W142" s="13"/>
      <c r="X142" s="13">
        <v>2</v>
      </c>
      <c r="Y142" s="13"/>
      <c r="Z142" s="13"/>
      <c r="AA142" s="13"/>
      <c r="AB142" s="13">
        <v>53</v>
      </c>
      <c r="AC142" s="13"/>
      <c r="AD142" s="12">
        <v>20</v>
      </c>
      <c r="AE142" s="13">
        <v>20</v>
      </c>
      <c r="AF142" s="12">
        <v>37</v>
      </c>
      <c r="AG142" s="12">
        <v>5</v>
      </c>
      <c r="AH142" s="12">
        <v>1</v>
      </c>
      <c r="AI142" s="12">
        <v>84</v>
      </c>
      <c r="AJ142" s="12">
        <v>86</v>
      </c>
      <c r="AK142" s="12">
        <v>3</v>
      </c>
      <c r="AL142" s="12">
        <v>41</v>
      </c>
      <c r="AM142" s="12">
        <v>4</v>
      </c>
      <c r="AN142" s="12">
        <v>1</v>
      </c>
      <c r="AO142" s="12">
        <v>14</v>
      </c>
      <c r="AP142" s="12">
        <v>37</v>
      </c>
      <c r="AQ142" s="12">
        <v>21</v>
      </c>
      <c r="AR142" s="12">
        <v>96</v>
      </c>
      <c r="AS142" s="12">
        <v>225</v>
      </c>
      <c r="AT142" s="12">
        <v>31</v>
      </c>
      <c r="AU142" s="12">
        <v>12</v>
      </c>
      <c r="AV142" s="12">
        <v>12</v>
      </c>
      <c r="AW142" s="12">
        <v>6</v>
      </c>
      <c r="AX142" s="12">
        <v>2</v>
      </c>
      <c r="AY142" s="12">
        <v>15</v>
      </c>
      <c r="AZ142" s="12">
        <v>16</v>
      </c>
      <c r="BA142" s="12">
        <v>6</v>
      </c>
      <c r="BB142" s="12">
        <v>2</v>
      </c>
      <c r="BC142" s="12"/>
      <c r="BD142" s="12"/>
      <c r="BE142" s="12">
        <v>196</v>
      </c>
      <c r="BF142" s="12"/>
      <c r="BG142" s="12">
        <v>110</v>
      </c>
      <c r="BH142" s="12"/>
      <c r="BI142" s="12">
        <v>2</v>
      </c>
      <c r="BJ142" s="12"/>
      <c r="BK142" s="12"/>
      <c r="BL142" s="12"/>
      <c r="BM142" s="12"/>
      <c r="BN142" s="12"/>
      <c r="BO142" s="12">
        <v>9</v>
      </c>
      <c r="BP142" s="12"/>
      <c r="BQ142" s="12"/>
      <c r="BR142" s="12"/>
      <c r="BS142" s="12">
        <v>5</v>
      </c>
      <c r="BT142" s="12"/>
      <c r="BU142" s="12"/>
      <c r="BV142" s="19"/>
      <c r="BW142" s="19">
        <v>80</v>
      </c>
      <c r="BX142" s="19"/>
      <c r="BY142" s="19">
        <v>21</v>
      </c>
      <c r="BZ142" s="19"/>
      <c r="CA142" s="19">
        <v>4</v>
      </c>
      <c r="CB142" s="19"/>
      <c r="CC142" s="19">
        <v>0</v>
      </c>
      <c r="CD142" s="19">
        <v>0</v>
      </c>
      <c r="CE142" s="20">
        <v>67</v>
      </c>
      <c r="CF142" s="21">
        <v>2</v>
      </c>
      <c r="CG142" s="42">
        <v>394</v>
      </c>
      <c r="CH142" s="39">
        <v>9</v>
      </c>
      <c r="CI142" s="39">
        <v>5</v>
      </c>
      <c r="CJ142" s="21"/>
      <c r="CK142" s="22">
        <f t="shared" si="19"/>
        <v>40</v>
      </c>
      <c r="CL142" s="23">
        <f t="shared" si="24"/>
        <v>43.9</v>
      </c>
      <c r="CM142" s="16">
        <f t="shared" si="20"/>
        <v>1756</v>
      </c>
      <c r="CN142" s="24">
        <f t="shared" si="21"/>
        <v>394</v>
      </c>
      <c r="CO142" s="25" t="s">
        <v>278</v>
      </c>
      <c r="CP142" s="24">
        <f t="shared" ref="CP142:CP151" si="25">SMALL(W142:CI142,COUNTIF(W142:CI142,0)+1)</f>
        <v>1</v>
      </c>
      <c r="CQ142" s="34" t="s">
        <v>112</v>
      </c>
      <c r="CR142" s="23"/>
    </row>
    <row r="143" spans="1:96" x14ac:dyDescent="0.3">
      <c r="A143" s="37">
        <v>141</v>
      </c>
      <c r="B143" s="37">
        <v>141</v>
      </c>
      <c r="C143">
        <v>133</v>
      </c>
      <c r="D143">
        <v>138</v>
      </c>
      <c r="E143" s="18">
        <v>303</v>
      </c>
      <c r="F143">
        <v>126</v>
      </c>
      <c r="G143">
        <v>2093</v>
      </c>
      <c r="H143">
        <v>1795</v>
      </c>
      <c r="I143" t="s">
        <v>486</v>
      </c>
      <c r="J143" t="s">
        <v>487</v>
      </c>
      <c r="L143" t="s">
        <v>309</v>
      </c>
      <c r="M143" t="s">
        <v>483</v>
      </c>
      <c r="O143" s="19"/>
      <c r="P143" s="19"/>
      <c r="Q143" s="13">
        <v>1</v>
      </c>
      <c r="R143" s="13"/>
      <c r="S143" s="13"/>
      <c r="T143" s="13"/>
      <c r="U143" s="13">
        <v>100</v>
      </c>
      <c r="V143" s="13">
        <v>25</v>
      </c>
      <c r="W143" s="13">
        <v>5</v>
      </c>
      <c r="X143" s="13">
        <v>71</v>
      </c>
      <c r="Y143" s="13">
        <v>7</v>
      </c>
      <c r="Z143" s="13">
        <v>54</v>
      </c>
      <c r="AA143" s="13">
        <v>14</v>
      </c>
      <c r="AB143" s="13"/>
      <c r="AC143" s="13">
        <v>20</v>
      </c>
      <c r="AD143" s="12">
        <v>45</v>
      </c>
      <c r="AE143" s="13">
        <v>510</v>
      </c>
      <c r="AF143" s="12">
        <v>84</v>
      </c>
      <c r="AG143" s="12">
        <v>38</v>
      </c>
      <c r="AH143" s="12">
        <v>5</v>
      </c>
      <c r="AI143" s="12">
        <v>159</v>
      </c>
      <c r="AJ143" s="12">
        <v>11</v>
      </c>
      <c r="AK143" s="12">
        <v>261</v>
      </c>
      <c r="AL143" s="12">
        <v>342</v>
      </c>
      <c r="AM143" s="12"/>
      <c r="AN143" s="12">
        <v>72</v>
      </c>
      <c r="AO143" s="12">
        <v>56</v>
      </c>
      <c r="AP143" s="12">
        <v>71</v>
      </c>
      <c r="AQ143" s="12">
        <v>75</v>
      </c>
      <c r="AR143" s="12">
        <v>674</v>
      </c>
      <c r="AS143" s="12">
        <v>9802</v>
      </c>
      <c r="AT143" s="12">
        <v>457</v>
      </c>
      <c r="AU143" s="12">
        <v>425575</v>
      </c>
      <c r="AV143" s="12">
        <v>656</v>
      </c>
      <c r="AW143" s="12">
        <v>8</v>
      </c>
      <c r="AX143" s="12">
        <v>51</v>
      </c>
      <c r="AY143" s="12">
        <v>1442</v>
      </c>
      <c r="AZ143" s="12">
        <v>157</v>
      </c>
      <c r="BA143" s="12">
        <v>105</v>
      </c>
      <c r="BB143" s="12">
        <v>168</v>
      </c>
      <c r="BC143" s="12">
        <v>63</v>
      </c>
      <c r="BD143" s="12">
        <v>3</v>
      </c>
      <c r="BE143" s="12">
        <v>87</v>
      </c>
      <c r="BF143" s="12">
        <v>70</v>
      </c>
      <c r="BG143" s="12"/>
      <c r="BH143" s="12">
        <v>16</v>
      </c>
      <c r="BI143" s="12">
        <v>124</v>
      </c>
      <c r="BJ143" s="12">
        <v>1</v>
      </c>
      <c r="BK143" s="12">
        <v>31</v>
      </c>
      <c r="BL143" s="12">
        <v>8</v>
      </c>
      <c r="BM143" s="12">
        <v>2</v>
      </c>
      <c r="BN143" s="12">
        <v>72</v>
      </c>
      <c r="BO143" s="12">
        <v>4</v>
      </c>
      <c r="BP143" s="12">
        <v>196</v>
      </c>
      <c r="BQ143" s="12">
        <v>100</v>
      </c>
      <c r="BR143" s="12">
        <v>84</v>
      </c>
      <c r="BS143" s="12">
        <v>23</v>
      </c>
      <c r="BT143" s="12">
        <v>18</v>
      </c>
      <c r="BU143" s="12">
        <v>75</v>
      </c>
      <c r="BV143" s="12">
        <v>26</v>
      </c>
      <c r="BW143" s="12">
        <v>242</v>
      </c>
      <c r="BX143" s="12">
        <v>786</v>
      </c>
      <c r="BY143" s="12">
        <v>15</v>
      </c>
      <c r="BZ143" s="12">
        <v>3</v>
      </c>
      <c r="CA143" s="12">
        <v>174</v>
      </c>
      <c r="CB143" s="12">
        <v>4281</v>
      </c>
      <c r="CC143" s="12">
        <v>7</v>
      </c>
      <c r="CD143" s="12">
        <v>28</v>
      </c>
      <c r="CE143" s="20">
        <v>312</v>
      </c>
      <c r="CF143" s="21">
        <v>0</v>
      </c>
      <c r="CG143" s="21">
        <v>93</v>
      </c>
      <c r="CH143" s="21">
        <v>154</v>
      </c>
      <c r="CI143" s="21">
        <v>226</v>
      </c>
      <c r="CJ143" s="21"/>
      <c r="CK143" s="22">
        <f t="shared" si="19"/>
        <v>61</v>
      </c>
      <c r="CL143" s="23">
        <f t="shared" si="24"/>
        <v>7349.4918032786882</v>
      </c>
      <c r="CM143" s="16">
        <f t="shared" si="20"/>
        <v>448319</v>
      </c>
      <c r="CN143" s="24">
        <f t="shared" si="21"/>
        <v>425575</v>
      </c>
      <c r="CO143" s="7">
        <v>1984</v>
      </c>
      <c r="CP143" s="24">
        <f t="shared" si="25"/>
        <v>1</v>
      </c>
      <c r="CQ143" s="7" t="s">
        <v>367</v>
      </c>
      <c r="CR143" s="23">
        <f>(CM143-AU143)/(CK143-1)</f>
        <v>379.06666666666666</v>
      </c>
    </row>
    <row r="144" spans="1:96" x14ac:dyDescent="0.3">
      <c r="A144" s="37">
        <v>142</v>
      </c>
      <c r="B144" s="37">
        <v>142</v>
      </c>
      <c r="C144">
        <v>131</v>
      </c>
      <c r="D144">
        <v>136</v>
      </c>
      <c r="E144" s="18">
        <v>304</v>
      </c>
      <c r="F144">
        <v>124</v>
      </c>
      <c r="G144">
        <v>2082</v>
      </c>
      <c r="H144">
        <v>1784</v>
      </c>
      <c r="I144" t="s">
        <v>488</v>
      </c>
      <c r="J144" t="s">
        <v>489</v>
      </c>
      <c r="L144" t="s">
        <v>309</v>
      </c>
      <c r="M144" t="s">
        <v>483</v>
      </c>
      <c r="O144" s="19"/>
      <c r="P144" s="19"/>
      <c r="Q144" s="13"/>
      <c r="R144" s="13"/>
      <c r="S144" s="13"/>
      <c r="T144" s="13"/>
      <c r="U144" s="13">
        <v>6</v>
      </c>
      <c r="V144" s="13"/>
      <c r="W144" s="13"/>
      <c r="X144" s="13"/>
      <c r="Y144" s="13"/>
      <c r="Z144" s="13">
        <v>12</v>
      </c>
      <c r="AA144" s="13"/>
      <c r="AB144" s="13"/>
      <c r="AC144" s="13">
        <v>1</v>
      </c>
      <c r="AD144" s="12">
        <v>22</v>
      </c>
      <c r="AE144" s="13">
        <v>17</v>
      </c>
      <c r="AF144" s="12">
        <v>6</v>
      </c>
      <c r="AG144" s="12">
        <v>2</v>
      </c>
      <c r="AH144" s="12">
        <v>3</v>
      </c>
      <c r="AI144" s="12"/>
      <c r="AJ144" s="12"/>
      <c r="AK144" s="12">
        <v>1</v>
      </c>
      <c r="AL144" s="12"/>
      <c r="AM144" s="12">
        <v>2</v>
      </c>
      <c r="AN144" s="12"/>
      <c r="AO144" s="12"/>
      <c r="AP144" s="12">
        <v>100</v>
      </c>
      <c r="AQ144" s="12"/>
      <c r="AR144" s="12">
        <v>1</v>
      </c>
      <c r="AS144" s="12"/>
      <c r="AT144" s="12">
        <v>50</v>
      </c>
      <c r="AU144" s="12">
        <v>5</v>
      </c>
      <c r="AV144" s="12">
        <v>1</v>
      </c>
      <c r="AW144" s="12"/>
      <c r="AX144" s="12"/>
      <c r="AY144" s="12">
        <v>37</v>
      </c>
      <c r="AZ144" s="12">
        <v>1</v>
      </c>
      <c r="BA144" s="12">
        <v>4</v>
      </c>
      <c r="BB144" s="12"/>
      <c r="BC144" s="12"/>
      <c r="BD144" s="12"/>
      <c r="BE144" s="12">
        <v>1</v>
      </c>
      <c r="BF144" s="12"/>
      <c r="BG144" s="12"/>
      <c r="BH144" s="12"/>
      <c r="BI144" s="12">
        <v>2</v>
      </c>
      <c r="BJ144" s="12"/>
      <c r="BK144" s="12"/>
      <c r="BL144" s="12"/>
      <c r="BM144" s="12">
        <v>1</v>
      </c>
      <c r="BN144" s="12"/>
      <c r="BO144" s="12"/>
      <c r="BP144" s="12">
        <v>3</v>
      </c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>
        <v>0</v>
      </c>
      <c r="CD144" s="12">
        <v>0</v>
      </c>
      <c r="CE144" s="20" t="s">
        <v>40</v>
      </c>
      <c r="CF144" s="21">
        <v>0</v>
      </c>
      <c r="CG144" s="21">
        <v>0</v>
      </c>
      <c r="CH144" s="21">
        <v>0</v>
      </c>
      <c r="CI144" s="21">
        <v>0</v>
      </c>
      <c r="CJ144" s="21"/>
      <c r="CK144" s="22">
        <f t="shared" si="19"/>
        <v>21</v>
      </c>
      <c r="CL144" s="23">
        <f t="shared" si="24"/>
        <v>12.952380952380953</v>
      </c>
      <c r="CM144" s="16">
        <f t="shared" si="20"/>
        <v>272</v>
      </c>
      <c r="CN144" s="24">
        <f t="shared" si="21"/>
        <v>100</v>
      </c>
      <c r="CO144" s="7">
        <v>1979</v>
      </c>
      <c r="CP144" s="24">
        <f t="shared" si="25"/>
        <v>1</v>
      </c>
      <c r="CQ144" s="8" t="s">
        <v>223</v>
      </c>
      <c r="CR144" s="23"/>
    </row>
    <row r="145" spans="1:96" x14ac:dyDescent="0.3">
      <c r="A145" s="37">
        <v>143</v>
      </c>
      <c r="B145" s="37">
        <v>143</v>
      </c>
      <c r="C145">
        <v>132</v>
      </c>
      <c r="D145">
        <v>137</v>
      </c>
      <c r="E145" s="18">
        <v>305</v>
      </c>
      <c r="F145">
        <v>125</v>
      </c>
      <c r="G145">
        <v>2084</v>
      </c>
      <c r="H145">
        <v>1786</v>
      </c>
      <c r="I145" t="s">
        <v>490</v>
      </c>
      <c r="J145" t="s">
        <v>491</v>
      </c>
      <c r="K145" t="s">
        <v>492</v>
      </c>
      <c r="L145" t="s">
        <v>309</v>
      </c>
      <c r="M145" t="s">
        <v>483</v>
      </c>
      <c r="O145" s="19">
        <v>2</v>
      </c>
      <c r="P145" s="19"/>
      <c r="Q145" s="13"/>
      <c r="R145" s="13">
        <v>5000</v>
      </c>
      <c r="S145" s="13"/>
      <c r="T145" s="13"/>
      <c r="U145" s="13">
        <v>1</v>
      </c>
      <c r="V145" s="13"/>
      <c r="W145" s="13">
        <v>1</v>
      </c>
      <c r="X145" s="13">
        <v>131</v>
      </c>
      <c r="Y145" s="13">
        <v>10</v>
      </c>
      <c r="Z145" s="13">
        <v>4</v>
      </c>
      <c r="AA145" s="13">
        <v>60</v>
      </c>
      <c r="AB145" s="13">
        <v>6</v>
      </c>
      <c r="AC145" s="13">
        <v>61</v>
      </c>
      <c r="AD145" s="12">
        <v>780</v>
      </c>
      <c r="AE145" s="13">
        <v>220</v>
      </c>
      <c r="AF145" s="12">
        <v>112</v>
      </c>
      <c r="AG145" s="12">
        <v>721</v>
      </c>
      <c r="AH145" s="12">
        <v>55</v>
      </c>
      <c r="AI145" s="12">
        <v>199</v>
      </c>
      <c r="AJ145" s="12">
        <v>63</v>
      </c>
      <c r="AK145" s="12">
        <v>107</v>
      </c>
      <c r="AL145" s="12">
        <v>172</v>
      </c>
      <c r="AM145" s="12">
        <v>129</v>
      </c>
      <c r="AN145" s="12">
        <v>80</v>
      </c>
      <c r="AO145" s="12">
        <v>337</v>
      </c>
      <c r="AP145" s="12">
        <v>228</v>
      </c>
      <c r="AQ145" s="12">
        <v>31</v>
      </c>
      <c r="AR145" s="12">
        <v>48</v>
      </c>
      <c r="AS145" s="12">
        <v>42827</v>
      </c>
      <c r="AT145" s="12">
        <v>9120</v>
      </c>
      <c r="AU145" s="12">
        <v>428129</v>
      </c>
      <c r="AV145" s="12">
        <v>2530</v>
      </c>
      <c r="AW145" s="12">
        <v>802</v>
      </c>
      <c r="AX145" s="12">
        <v>105</v>
      </c>
      <c r="AY145" s="12">
        <v>6265</v>
      </c>
      <c r="AZ145" s="12">
        <v>9</v>
      </c>
      <c r="BA145" s="12">
        <v>55</v>
      </c>
      <c r="BB145" s="12">
        <v>44</v>
      </c>
      <c r="BC145" s="12">
        <v>494</v>
      </c>
      <c r="BD145" s="12">
        <v>45</v>
      </c>
      <c r="BE145" s="12">
        <v>10204</v>
      </c>
      <c r="BF145" s="12">
        <v>16</v>
      </c>
      <c r="BG145" s="12">
        <v>25</v>
      </c>
      <c r="BH145" s="12">
        <v>16</v>
      </c>
      <c r="BI145" s="12">
        <v>127</v>
      </c>
      <c r="BJ145" s="12">
        <v>24</v>
      </c>
      <c r="BK145" s="12">
        <v>59</v>
      </c>
      <c r="BL145" s="12">
        <v>1</v>
      </c>
      <c r="BM145" s="12">
        <v>3</v>
      </c>
      <c r="BN145" s="12">
        <v>24</v>
      </c>
      <c r="BO145" s="12">
        <v>62</v>
      </c>
      <c r="BP145" s="12">
        <v>29</v>
      </c>
      <c r="BQ145" s="12">
        <v>44</v>
      </c>
      <c r="BR145" s="12">
        <v>25</v>
      </c>
      <c r="BS145" s="12">
        <v>4</v>
      </c>
      <c r="BT145" s="12"/>
      <c r="BU145" s="12">
        <v>77</v>
      </c>
      <c r="BV145" s="12">
        <v>4</v>
      </c>
      <c r="BW145" s="12">
        <v>50</v>
      </c>
      <c r="BX145" s="12">
        <v>10</v>
      </c>
      <c r="BY145" s="12">
        <v>1</v>
      </c>
      <c r="BZ145" s="12"/>
      <c r="CA145" s="12">
        <v>13</v>
      </c>
      <c r="CB145" s="12">
        <v>15</v>
      </c>
      <c r="CC145" s="12">
        <v>6</v>
      </c>
      <c r="CD145" s="12">
        <v>1</v>
      </c>
      <c r="CE145" s="20"/>
      <c r="CF145" s="21">
        <v>12</v>
      </c>
      <c r="CG145" s="21">
        <v>234</v>
      </c>
      <c r="CH145" s="21">
        <v>2</v>
      </c>
      <c r="CI145" s="21">
        <v>13</v>
      </c>
      <c r="CJ145" s="21"/>
      <c r="CK145" s="22">
        <f t="shared" si="19"/>
        <v>62</v>
      </c>
      <c r="CL145" s="23">
        <f t="shared" si="24"/>
        <v>8146.4677419354839</v>
      </c>
      <c r="CM145" s="16">
        <f t="shared" si="20"/>
        <v>505081</v>
      </c>
      <c r="CN145" s="24">
        <f t="shared" si="21"/>
        <v>428129</v>
      </c>
      <c r="CO145" s="7">
        <v>1984</v>
      </c>
      <c r="CP145" s="24">
        <f t="shared" si="25"/>
        <v>1</v>
      </c>
      <c r="CQ145" s="25" t="s">
        <v>493</v>
      </c>
      <c r="CR145" s="23">
        <f>(CM145-AU145)/(CK145-1)</f>
        <v>1261.5081967213114</v>
      </c>
    </row>
    <row r="146" spans="1:96" x14ac:dyDescent="0.3">
      <c r="A146" s="37">
        <v>144</v>
      </c>
      <c r="B146" s="37">
        <v>144</v>
      </c>
      <c r="C146">
        <v>110</v>
      </c>
      <c r="D146">
        <v>115</v>
      </c>
      <c r="E146" s="18">
        <v>310</v>
      </c>
      <c r="F146">
        <v>103</v>
      </c>
      <c r="G146">
        <v>1768</v>
      </c>
      <c r="H146">
        <v>1581</v>
      </c>
      <c r="I146" t="s">
        <v>494</v>
      </c>
      <c r="J146" t="s">
        <v>495</v>
      </c>
      <c r="L146" t="s">
        <v>309</v>
      </c>
      <c r="M146" t="s">
        <v>496</v>
      </c>
      <c r="O146" s="19"/>
      <c r="P146" s="19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2"/>
      <c r="AE146" s="13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>
        <v>1</v>
      </c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>
        <v>0</v>
      </c>
      <c r="CD146" s="12">
        <v>0</v>
      </c>
      <c r="CE146" s="20"/>
      <c r="CF146" s="21">
        <v>0</v>
      </c>
      <c r="CG146" s="21">
        <v>0</v>
      </c>
      <c r="CH146" s="21">
        <v>0</v>
      </c>
      <c r="CI146" s="21">
        <v>0</v>
      </c>
      <c r="CJ146" s="21"/>
      <c r="CK146" s="22">
        <f t="shared" si="19"/>
        <v>1</v>
      </c>
      <c r="CL146" s="23">
        <f t="shared" si="24"/>
        <v>1</v>
      </c>
      <c r="CM146" s="16">
        <f t="shared" si="20"/>
        <v>1</v>
      </c>
      <c r="CN146" s="24">
        <f t="shared" si="21"/>
        <v>1</v>
      </c>
      <c r="CO146" s="7">
        <v>2005</v>
      </c>
      <c r="CP146" s="24">
        <f t="shared" si="25"/>
        <v>1</v>
      </c>
      <c r="CQ146" s="8" t="s">
        <v>223</v>
      </c>
      <c r="CR146" s="23"/>
    </row>
    <row r="147" spans="1:96" x14ac:dyDescent="0.3">
      <c r="A147" s="37">
        <v>145</v>
      </c>
      <c r="B147" s="37">
        <v>145</v>
      </c>
      <c r="C147">
        <v>109</v>
      </c>
      <c r="D147">
        <v>114</v>
      </c>
      <c r="E147" s="18">
        <v>318</v>
      </c>
      <c r="F147">
        <v>102</v>
      </c>
      <c r="G147">
        <v>1772</v>
      </c>
      <c r="H147">
        <v>1575</v>
      </c>
      <c r="I147" t="s">
        <v>497</v>
      </c>
      <c r="J147" t="s">
        <v>498</v>
      </c>
      <c r="L147" t="s">
        <v>309</v>
      </c>
      <c r="M147" t="s">
        <v>496</v>
      </c>
      <c r="O147" s="19"/>
      <c r="P147" s="19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2"/>
      <c r="AE147" s="13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>
        <v>1</v>
      </c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>
        <v>0</v>
      </c>
      <c r="CD147" s="12">
        <v>0</v>
      </c>
      <c r="CE147" s="20"/>
      <c r="CF147" s="21">
        <v>0</v>
      </c>
      <c r="CG147" s="21">
        <v>0</v>
      </c>
      <c r="CH147" s="21">
        <v>0</v>
      </c>
      <c r="CI147" s="21">
        <v>0</v>
      </c>
      <c r="CJ147" s="21"/>
      <c r="CK147" s="22">
        <f t="shared" si="19"/>
        <v>1</v>
      </c>
      <c r="CL147" s="23">
        <f t="shared" si="24"/>
        <v>1</v>
      </c>
      <c r="CM147" s="16">
        <f t="shared" si="20"/>
        <v>1</v>
      </c>
      <c r="CN147" s="24">
        <f t="shared" si="21"/>
        <v>1</v>
      </c>
      <c r="CO147" s="7">
        <v>1983</v>
      </c>
      <c r="CP147" s="24">
        <f t="shared" si="25"/>
        <v>1</v>
      </c>
      <c r="CQ147" s="8" t="s">
        <v>499</v>
      </c>
      <c r="CR147" s="23"/>
    </row>
    <row r="148" spans="1:96" x14ac:dyDescent="0.3">
      <c r="A148" s="37">
        <v>146</v>
      </c>
      <c r="B148" s="37">
        <v>146</v>
      </c>
      <c r="C148">
        <v>111</v>
      </c>
      <c r="D148">
        <v>116</v>
      </c>
      <c r="E148" s="18">
        <v>326</v>
      </c>
      <c r="F148">
        <v>104</v>
      </c>
      <c r="G148">
        <v>1795</v>
      </c>
      <c r="H148">
        <v>1587</v>
      </c>
      <c r="I148" t="s">
        <v>500</v>
      </c>
      <c r="J148" t="s">
        <v>501</v>
      </c>
      <c r="L148" t="s">
        <v>309</v>
      </c>
      <c r="M148" t="s">
        <v>496</v>
      </c>
      <c r="O148" s="19"/>
      <c r="P148" s="19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2"/>
      <c r="AE148" s="13"/>
      <c r="AF148" s="12"/>
      <c r="AG148" s="12"/>
      <c r="AH148" s="12"/>
      <c r="AI148" s="12"/>
      <c r="AJ148" s="12"/>
      <c r="AK148" s="12"/>
      <c r="AL148" s="12"/>
      <c r="AM148" s="12">
        <v>1</v>
      </c>
      <c r="AN148" s="12">
        <v>1</v>
      </c>
      <c r="AO148" s="12">
        <v>1</v>
      </c>
      <c r="AP148" s="12"/>
      <c r="AQ148" s="12"/>
      <c r="AR148" s="12"/>
      <c r="AS148" s="12"/>
      <c r="AT148" s="12">
        <v>1</v>
      </c>
      <c r="AU148" s="12"/>
      <c r="AV148" s="12"/>
      <c r="AW148" s="12"/>
      <c r="AX148" s="12"/>
      <c r="AY148" s="12"/>
      <c r="AZ148" s="12">
        <v>1</v>
      </c>
      <c r="BA148" s="12"/>
      <c r="BB148" s="12"/>
      <c r="BC148" s="12"/>
      <c r="BD148" s="12"/>
      <c r="BE148" s="12">
        <v>2</v>
      </c>
      <c r="BF148" s="12"/>
      <c r="BG148" s="12"/>
      <c r="BH148" s="12"/>
      <c r="BI148" s="12">
        <v>1</v>
      </c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>
        <v>1</v>
      </c>
      <c r="CD148" s="12">
        <v>0</v>
      </c>
      <c r="CE148" s="20"/>
      <c r="CF148" s="21">
        <v>0</v>
      </c>
      <c r="CG148" s="21">
        <v>0</v>
      </c>
      <c r="CH148" s="21">
        <v>0</v>
      </c>
      <c r="CI148" s="21">
        <v>0</v>
      </c>
      <c r="CJ148" s="21"/>
      <c r="CK148" s="22">
        <f t="shared" si="19"/>
        <v>8</v>
      </c>
      <c r="CL148" s="23">
        <f t="shared" si="24"/>
        <v>1.125</v>
      </c>
      <c r="CM148" s="16">
        <f t="shared" si="20"/>
        <v>9</v>
      </c>
      <c r="CN148" s="24">
        <f t="shared" si="21"/>
        <v>2</v>
      </c>
      <c r="CO148" s="7">
        <v>1994</v>
      </c>
      <c r="CP148" s="24">
        <f t="shared" si="25"/>
        <v>1</v>
      </c>
      <c r="CQ148" s="34" t="s">
        <v>56</v>
      </c>
      <c r="CR148" s="23"/>
    </row>
    <row r="149" spans="1:96" x14ac:dyDescent="0.3">
      <c r="A149" s="37">
        <v>147</v>
      </c>
      <c r="B149" s="37">
        <v>147</v>
      </c>
      <c r="C149">
        <v>108</v>
      </c>
      <c r="D149">
        <v>113</v>
      </c>
      <c r="E149" s="18">
        <v>339</v>
      </c>
      <c r="F149">
        <v>101</v>
      </c>
      <c r="G149">
        <v>1815</v>
      </c>
      <c r="H149">
        <v>1567</v>
      </c>
      <c r="I149" t="s">
        <v>502</v>
      </c>
      <c r="J149" t="s">
        <v>503</v>
      </c>
      <c r="L149" t="s">
        <v>309</v>
      </c>
      <c r="M149" t="s">
        <v>496</v>
      </c>
      <c r="O149" s="19"/>
      <c r="P149" s="19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2"/>
      <c r="AE149" s="13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>
        <v>1</v>
      </c>
      <c r="AV149" s="12"/>
      <c r="AW149" s="12"/>
      <c r="AX149" s="12">
        <v>1</v>
      </c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>
        <v>0</v>
      </c>
      <c r="CD149" s="12">
        <v>0</v>
      </c>
      <c r="CE149" s="20"/>
      <c r="CF149" s="21">
        <v>0</v>
      </c>
      <c r="CG149" s="21">
        <v>0</v>
      </c>
      <c r="CH149" s="21">
        <v>0</v>
      </c>
      <c r="CI149" s="21">
        <v>1</v>
      </c>
      <c r="CJ149" s="21"/>
      <c r="CK149" s="22">
        <f t="shared" si="19"/>
        <v>3</v>
      </c>
      <c r="CL149" s="23">
        <f t="shared" si="24"/>
        <v>1</v>
      </c>
      <c r="CM149" s="16">
        <f t="shared" si="20"/>
        <v>3</v>
      </c>
      <c r="CN149" s="24">
        <f t="shared" si="21"/>
        <v>1</v>
      </c>
      <c r="CO149" s="25" t="s">
        <v>504</v>
      </c>
      <c r="CP149" s="24">
        <f t="shared" si="25"/>
        <v>1</v>
      </c>
      <c r="CQ149" s="34" t="s">
        <v>64</v>
      </c>
      <c r="CR149" s="23"/>
    </row>
    <row r="150" spans="1:96" x14ac:dyDescent="0.3">
      <c r="A150" s="37">
        <v>148</v>
      </c>
      <c r="B150" s="37">
        <v>148</v>
      </c>
      <c r="C150">
        <v>107</v>
      </c>
      <c r="D150">
        <v>112</v>
      </c>
      <c r="E150" s="18">
        <v>341</v>
      </c>
      <c r="F150">
        <v>100</v>
      </c>
      <c r="G150">
        <v>1818</v>
      </c>
      <c r="H150">
        <v>1550</v>
      </c>
      <c r="I150" t="s">
        <v>505</v>
      </c>
      <c r="J150" t="s">
        <v>506</v>
      </c>
      <c r="L150" t="s">
        <v>309</v>
      </c>
      <c r="M150" t="s">
        <v>496</v>
      </c>
      <c r="O150" s="19"/>
      <c r="P150" s="19"/>
      <c r="Q150" s="13"/>
      <c r="R150" s="13"/>
      <c r="S150" s="13"/>
      <c r="T150" s="13"/>
      <c r="U150" s="13"/>
      <c r="V150" s="13"/>
      <c r="W150" s="13"/>
      <c r="X150" s="13"/>
      <c r="Y150" s="13"/>
      <c r="Z150" s="13">
        <v>1</v>
      </c>
      <c r="AA150" s="13"/>
      <c r="AB150" s="13"/>
      <c r="AC150" s="13">
        <v>2</v>
      </c>
      <c r="AD150" s="12">
        <v>3</v>
      </c>
      <c r="AE150" s="13"/>
      <c r="AF150" s="12"/>
      <c r="AG150" s="12"/>
      <c r="AH150" s="12"/>
      <c r="AI150" s="12"/>
      <c r="AJ150" s="12"/>
      <c r="AK150" s="12">
        <v>7</v>
      </c>
      <c r="AL150" s="12"/>
      <c r="AM150" s="12">
        <v>5</v>
      </c>
      <c r="AN150" s="12">
        <v>6</v>
      </c>
      <c r="AO150" s="12">
        <v>3</v>
      </c>
      <c r="AP150" s="12">
        <v>39</v>
      </c>
      <c r="AQ150" s="12">
        <v>1</v>
      </c>
      <c r="AR150" s="12">
        <v>1</v>
      </c>
      <c r="AS150" s="12"/>
      <c r="AT150" s="12">
        <v>2</v>
      </c>
      <c r="AU150" s="12">
        <v>15</v>
      </c>
      <c r="AV150" s="12"/>
      <c r="AW150" s="12"/>
      <c r="AX150" s="12"/>
      <c r="AY150" s="12"/>
      <c r="AZ150" s="12">
        <v>2</v>
      </c>
      <c r="BA150" s="12">
        <v>1</v>
      </c>
      <c r="BB150" s="12"/>
      <c r="BC150" s="12">
        <v>1</v>
      </c>
      <c r="BD150" s="12"/>
      <c r="BE150" s="12"/>
      <c r="BF150" s="12"/>
      <c r="BG150" s="12"/>
      <c r="BH150" s="12">
        <v>1</v>
      </c>
      <c r="BI150" s="12">
        <v>3</v>
      </c>
      <c r="BJ150" s="12">
        <v>2</v>
      </c>
      <c r="BK150" s="12"/>
      <c r="BL150" s="12">
        <v>1</v>
      </c>
      <c r="BM150" s="12"/>
      <c r="BN150" s="12">
        <v>7</v>
      </c>
      <c r="BO150" s="12"/>
      <c r="BP150" s="12">
        <v>1</v>
      </c>
      <c r="BQ150" s="12">
        <v>1</v>
      </c>
      <c r="BR150" s="12">
        <v>2</v>
      </c>
      <c r="BS150" s="12">
        <v>3</v>
      </c>
      <c r="BT150" s="12"/>
      <c r="BU150" s="12">
        <v>2</v>
      </c>
      <c r="BV150" s="12">
        <v>4</v>
      </c>
      <c r="BW150" s="12">
        <v>14</v>
      </c>
      <c r="BX150" s="12">
        <v>18</v>
      </c>
      <c r="BY150" s="12">
        <v>16</v>
      </c>
      <c r="BZ150" s="12">
        <v>1</v>
      </c>
      <c r="CA150" s="12"/>
      <c r="CB150" s="12">
        <v>12</v>
      </c>
      <c r="CC150" s="12">
        <v>5</v>
      </c>
      <c r="CD150" s="12">
        <v>0</v>
      </c>
      <c r="CE150" s="20"/>
      <c r="CF150" s="21">
        <v>3</v>
      </c>
      <c r="CG150" s="21">
        <v>2</v>
      </c>
      <c r="CH150" s="21">
        <v>1</v>
      </c>
      <c r="CI150" s="21">
        <v>2</v>
      </c>
      <c r="CJ150" s="21"/>
      <c r="CK150" s="22">
        <f t="shared" si="19"/>
        <v>36</v>
      </c>
      <c r="CL150" s="23">
        <f t="shared" si="24"/>
        <v>5.2777777777777777</v>
      </c>
      <c r="CM150" s="16">
        <f t="shared" si="20"/>
        <v>190</v>
      </c>
      <c r="CN150" s="24">
        <f t="shared" si="21"/>
        <v>39</v>
      </c>
      <c r="CO150" s="7">
        <v>1979</v>
      </c>
      <c r="CP150" s="24">
        <f t="shared" si="25"/>
        <v>1</v>
      </c>
      <c r="CQ150" s="34" t="s">
        <v>59</v>
      </c>
      <c r="CR150" s="23"/>
    </row>
    <row r="151" spans="1:96" x14ac:dyDescent="0.3">
      <c r="A151" s="37">
        <v>149</v>
      </c>
      <c r="B151" s="37">
        <v>149</v>
      </c>
      <c r="C151">
        <v>128</v>
      </c>
      <c r="D151">
        <v>133</v>
      </c>
      <c r="E151" s="18">
        <v>350</v>
      </c>
      <c r="F151">
        <v>105</v>
      </c>
      <c r="G151">
        <v>2049</v>
      </c>
      <c r="H151">
        <v>1755</v>
      </c>
      <c r="I151" t="s">
        <v>507</v>
      </c>
      <c r="J151" t="s">
        <v>508</v>
      </c>
      <c r="L151" t="s">
        <v>309</v>
      </c>
      <c r="M151" t="s">
        <v>509</v>
      </c>
      <c r="O151" s="19">
        <v>4</v>
      </c>
      <c r="P151" s="19">
        <v>8</v>
      </c>
      <c r="Q151" s="13">
        <v>7</v>
      </c>
      <c r="R151" s="13">
        <v>8</v>
      </c>
      <c r="S151" s="13">
        <v>6</v>
      </c>
      <c r="T151" s="13">
        <v>38</v>
      </c>
      <c r="U151" s="13">
        <v>24</v>
      </c>
      <c r="V151" s="13">
        <v>9</v>
      </c>
      <c r="W151" s="13">
        <v>52</v>
      </c>
      <c r="X151" s="13">
        <v>298</v>
      </c>
      <c r="Y151" s="13">
        <v>300</v>
      </c>
      <c r="Z151" s="13">
        <v>390</v>
      </c>
      <c r="AA151" s="13">
        <v>250</v>
      </c>
      <c r="AB151" s="13">
        <v>220</v>
      </c>
      <c r="AC151" s="13">
        <v>280</v>
      </c>
      <c r="AD151" s="12">
        <v>270</v>
      </c>
      <c r="AE151" s="13">
        <v>280</v>
      </c>
      <c r="AF151" s="12">
        <v>347</v>
      </c>
      <c r="AG151" s="12">
        <v>289</v>
      </c>
      <c r="AH151" s="12">
        <v>328</v>
      </c>
      <c r="AI151" s="12">
        <v>253</v>
      </c>
      <c r="AJ151" s="12">
        <v>455</v>
      </c>
      <c r="AK151" s="12">
        <v>253</v>
      </c>
      <c r="AL151" s="12">
        <v>366</v>
      </c>
      <c r="AM151" s="12">
        <v>297</v>
      </c>
      <c r="AN151" s="12">
        <v>341</v>
      </c>
      <c r="AO151" s="12">
        <v>253</v>
      </c>
      <c r="AP151" s="12">
        <v>369</v>
      </c>
      <c r="AQ151" s="12">
        <v>488</v>
      </c>
      <c r="AR151" s="12">
        <v>397</v>
      </c>
      <c r="AS151" s="12">
        <v>314</v>
      </c>
      <c r="AT151" s="12">
        <v>351</v>
      </c>
      <c r="AU151" s="12">
        <v>282</v>
      </c>
      <c r="AV151" s="12">
        <v>269</v>
      </c>
      <c r="AW151" s="12">
        <v>296</v>
      </c>
      <c r="AX151" s="12">
        <v>426</v>
      </c>
      <c r="AY151" s="12">
        <v>459</v>
      </c>
      <c r="AZ151" s="12">
        <v>302</v>
      </c>
      <c r="BA151" s="12">
        <v>269</v>
      </c>
      <c r="BB151" s="12">
        <v>276</v>
      </c>
      <c r="BC151" s="12">
        <v>259</v>
      </c>
      <c r="BD151" s="12">
        <v>287</v>
      </c>
      <c r="BE151" s="12">
        <v>283</v>
      </c>
      <c r="BF151" s="12">
        <v>294</v>
      </c>
      <c r="BG151" s="12">
        <v>229</v>
      </c>
      <c r="BH151" s="12">
        <v>293</v>
      </c>
      <c r="BI151" s="12">
        <v>288</v>
      </c>
      <c r="BJ151" s="12">
        <v>302</v>
      </c>
      <c r="BK151" s="12">
        <v>315</v>
      </c>
      <c r="BL151" s="12">
        <v>313</v>
      </c>
      <c r="BM151" s="12">
        <v>420</v>
      </c>
      <c r="BN151" s="12">
        <v>404</v>
      </c>
      <c r="BO151" s="12">
        <v>418</v>
      </c>
      <c r="BP151" s="12">
        <v>443</v>
      </c>
      <c r="BQ151" s="19">
        <v>525</v>
      </c>
      <c r="BR151" s="28">
        <v>628</v>
      </c>
      <c r="BS151" s="19">
        <v>474</v>
      </c>
      <c r="BT151" s="19">
        <v>246</v>
      </c>
      <c r="BU151" s="19">
        <v>566</v>
      </c>
      <c r="BV151" s="12">
        <v>411</v>
      </c>
      <c r="BW151" s="12">
        <v>499</v>
      </c>
      <c r="BX151" s="12">
        <v>594</v>
      </c>
      <c r="BY151" s="12">
        <v>601</v>
      </c>
      <c r="BZ151" s="12">
        <v>331</v>
      </c>
      <c r="CA151" s="12">
        <v>472</v>
      </c>
      <c r="CB151" s="12">
        <v>390</v>
      </c>
      <c r="CC151" s="12">
        <v>352</v>
      </c>
      <c r="CD151" s="12">
        <v>546</v>
      </c>
      <c r="CE151" s="36">
        <v>636</v>
      </c>
      <c r="CF151" s="21">
        <v>421</v>
      </c>
      <c r="CG151" s="21">
        <v>491</v>
      </c>
      <c r="CH151" s="21">
        <v>454</v>
      </c>
      <c r="CI151" s="21">
        <v>430</v>
      </c>
      <c r="CJ151" s="21"/>
      <c r="CK151" s="22">
        <f t="shared" si="19"/>
        <v>65</v>
      </c>
      <c r="CL151" s="23">
        <f t="shared" si="24"/>
        <v>363.61538461538464</v>
      </c>
      <c r="CM151" s="16">
        <f t="shared" si="20"/>
        <v>23635</v>
      </c>
      <c r="CN151" s="24">
        <f t="shared" si="21"/>
        <v>636</v>
      </c>
      <c r="CO151" s="7">
        <v>2007</v>
      </c>
      <c r="CP151" s="24">
        <f t="shared" si="25"/>
        <v>52</v>
      </c>
      <c r="CQ151" s="7" t="s">
        <v>67</v>
      </c>
      <c r="CR151" s="23"/>
    </row>
    <row r="152" spans="1:96" x14ac:dyDescent="0.3">
      <c r="CE152" s="20"/>
      <c r="CK152" s="22"/>
      <c r="CL152" s="23"/>
      <c r="CP152" s="24"/>
    </row>
    <row r="153" spans="1:96" x14ac:dyDescent="0.3">
      <c r="J153" s="62"/>
      <c r="O153" s="12"/>
      <c r="P153" s="12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2"/>
      <c r="AE153" s="63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20"/>
      <c r="CF153" s="12"/>
      <c r="CG153" s="12"/>
      <c r="CH153" s="12"/>
      <c r="CI153" s="12"/>
      <c r="CJ153" s="12"/>
      <c r="CK153" s="22"/>
      <c r="CL153" s="23"/>
      <c r="CM153" s="16"/>
      <c r="CN153" s="24"/>
      <c r="CO153" s="7"/>
      <c r="CP153" s="24"/>
      <c r="CQ153" s="8"/>
      <c r="CR153" s="9"/>
    </row>
    <row r="154" spans="1:96" ht="12.9" thickBot="1" x14ac:dyDescent="0.35">
      <c r="J154" s="64" t="s">
        <v>510</v>
      </c>
      <c r="K154" s="53"/>
      <c r="O154" s="65">
        <f t="shared" ref="O154:AT154" si="26">SUM(O3:O153)</f>
        <v>261</v>
      </c>
      <c r="P154" s="65">
        <f t="shared" si="26"/>
        <v>149</v>
      </c>
      <c r="Q154" s="65">
        <f t="shared" si="26"/>
        <v>658</v>
      </c>
      <c r="R154" s="65">
        <f t="shared" si="26"/>
        <v>11859</v>
      </c>
      <c r="S154" s="65">
        <f t="shared" si="26"/>
        <v>2568</v>
      </c>
      <c r="T154" s="65">
        <f t="shared" si="26"/>
        <v>2810</v>
      </c>
      <c r="U154" s="65">
        <f t="shared" si="26"/>
        <v>2863</v>
      </c>
      <c r="V154" s="65">
        <f t="shared" si="26"/>
        <v>915</v>
      </c>
      <c r="W154" s="65">
        <f t="shared" si="26"/>
        <v>2826</v>
      </c>
      <c r="X154" s="65">
        <f t="shared" si="26"/>
        <v>26299</v>
      </c>
      <c r="Y154" s="65">
        <f t="shared" si="26"/>
        <v>12707</v>
      </c>
      <c r="Z154" s="65">
        <f t="shared" si="26"/>
        <v>16663</v>
      </c>
      <c r="AA154" s="65">
        <f t="shared" si="26"/>
        <v>10516</v>
      </c>
      <c r="AB154" s="65">
        <f t="shared" si="26"/>
        <v>13956</v>
      </c>
      <c r="AC154" s="65">
        <f t="shared" si="26"/>
        <v>15445</v>
      </c>
      <c r="AD154" s="65">
        <f t="shared" si="26"/>
        <v>18825</v>
      </c>
      <c r="AE154" s="65">
        <f t="shared" si="26"/>
        <v>19267</v>
      </c>
      <c r="AF154" s="65">
        <f t="shared" si="26"/>
        <v>14846</v>
      </c>
      <c r="AG154" s="65">
        <f t="shared" si="26"/>
        <v>25222</v>
      </c>
      <c r="AH154" s="65">
        <f t="shared" si="26"/>
        <v>25480</v>
      </c>
      <c r="AI154" s="65">
        <f t="shared" si="26"/>
        <v>25734</v>
      </c>
      <c r="AJ154" s="65">
        <f t="shared" si="26"/>
        <v>22855</v>
      </c>
      <c r="AK154" s="65">
        <f t="shared" si="26"/>
        <v>24935</v>
      </c>
      <c r="AL154" s="65">
        <f t="shared" si="26"/>
        <v>30081</v>
      </c>
      <c r="AM154" s="65">
        <f t="shared" si="26"/>
        <v>24212</v>
      </c>
      <c r="AN154" s="65">
        <f t="shared" si="26"/>
        <v>39452</v>
      </c>
      <c r="AO154" s="65">
        <f t="shared" si="26"/>
        <v>32071</v>
      </c>
      <c r="AP154" s="65">
        <f t="shared" si="26"/>
        <v>21486</v>
      </c>
      <c r="AQ154" s="65">
        <f t="shared" si="26"/>
        <v>27609</v>
      </c>
      <c r="AR154" s="65">
        <f t="shared" si="26"/>
        <v>24644</v>
      </c>
      <c r="AS154" s="65">
        <f t="shared" si="26"/>
        <v>104478</v>
      </c>
      <c r="AT154" s="65">
        <f t="shared" si="26"/>
        <v>30672</v>
      </c>
      <c r="AU154" s="65">
        <f t="shared" ref="AU154:CI154" si="27">SUM(AU3:AU153)</f>
        <v>881284</v>
      </c>
      <c r="AV154" s="65">
        <f t="shared" si="27"/>
        <v>22788</v>
      </c>
      <c r="AW154" s="65">
        <f t="shared" si="27"/>
        <v>23286</v>
      </c>
      <c r="AX154" s="65">
        <f t="shared" si="27"/>
        <v>24021</v>
      </c>
      <c r="AY154" s="65">
        <f t="shared" si="27"/>
        <v>33653</v>
      </c>
      <c r="AZ154" s="65">
        <f t="shared" si="27"/>
        <v>16878</v>
      </c>
      <c r="BA154" s="65">
        <f t="shared" si="27"/>
        <v>19009</v>
      </c>
      <c r="BB154" s="65">
        <f t="shared" si="27"/>
        <v>19283</v>
      </c>
      <c r="BC154" s="65">
        <f t="shared" si="27"/>
        <v>29846</v>
      </c>
      <c r="BD154" s="65">
        <f t="shared" si="27"/>
        <v>25511</v>
      </c>
      <c r="BE154" s="65">
        <f t="shared" si="27"/>
        <v>40804</v>
      </c>
      <c r="BF154" s="65">
        <f t="shared" si="27"/>
        <v>21894</v>
      </c>
      <c r="BG154" s="65">
        <f t="shared" si="27"/>
        <v>20926</v>
      </c>
      <c r="BH154" s="65">
        <f t="shared" si="27"/>
        <v>19860</v>
      </c>
      <c r="BI154" s="65">
        <f t="shared" si="27"/>
        <v>22808</v>
      </c>
      <c r="BJ154" s="65">
        <f t="shared" si="27"/>
        <v>22186</v>
      </c>
      <c r="BK154" s="65">
        <f t="shared" si="27"/>
        <v>16328</v>
      </c>
      <c r="BL154" s="65">
        <f t="shared" si="27"/>
        <v>21003</v>
      </c>
      <c r="BM154" s="65">
        <f t="shared" si="27"/>
        <v>22335</v>
      </c>
      <c r="BN154" s="65">
        <f t="shared" si="27"/>
        <v>23108</v>
      </c>
      <c r="BO154" s="65">
        <f t="shared" si="27"/>
        <v>20900</v>
      </c>
      <c r="BP154" s="65">
        <f t="shared" si="27"/>
        <v>22907</v>
      </c>
      <c r="BQ154" s="65">
        <f t="shared" si="27"/>
        <v>22112</v>
      </c>
      <c r="BR154" s="65">
        <f t="shared" si="27"/>
        <v>26028</v>
      </c>
      <c r="BS154" s="65">
        <f t="shared" si="27"/>
        <v>18867</v>
      </c>
      <c r="BT154" s="65">
        <f t="shared" si="27"/>
        <v>3510</v>
      </c>
      <c r="BU154" s="65">
        <f t="shared" si="27"/>
        <v>23365</v>
      </c>
      <c r="BV154" s="65">
        <f t="shared" si="27"/>
        <v>17506</v>
      </c>
      <c r="BW154" s="65">
        <f t="shared" si="27"/>
        <v>32002</v>
      </c>
      <c r="BX154" s="65">
        <f t="shared" si="27"/>
        <v>20247</v>
      </c>
      <c r="BY154" s="65">
        <f t="shared" si="27"/>
        <v>21994</v>
      </c>
      <c r="BZ154" s="65">
        <f t="shared" si="27"/>
        <v>17910</v>
      </c>
      <c r="CA154" s="65">
        <f t="shared" si="27"/>
        <v>23919</v>
      </c>
      <c r="CB154" s="65">
        <f t="shared" si="27"/>
        <v>24647</v>
      </c>
      <c r="CC154" s="65">
        <f t="shared" si="27"/>
        <v>22187</v>
      </c>
      <c r="CD154" s="65">
        <f t="shared" si="27"/>
        <v>15143</v>
      </c>
      <c r="CE154" s="65">
        <f t="shared" si="27"/>
        <v>18492</v>
      </c>
      <c r="CF154" s="65">
        <f t="shared" si="27"/>
        <v>19275</v>
      </c>
      <c r="CG154" s="65">
        <f t="shared" si="27"/>
        <v>16296</v>
      </c>
      <c r="CH154" s="65">
        <f t="shared" si="27"/>
        <v>17803</v>
      </c>
      <c r="CI154" s="65">
        <f t="shared" si="27"/>
        <v>20345</v>
      </c>
      <c r="CJ154" s="65">
        <f>SUM(CJ3:CJ153)</f>
        <v>0</v>
      </c>
      <c r="CK154" s="66"/>
      <c r="CL154" s="67">
        <f>CM154/(CI2-W2+1)</f>
        <v>36346.876923076925</v>
      </c>
      <c r="CM154" s="68">
        <f>SUM(CM3:CM153)</f>
        <v>2362547</v>
      </c>
      <c r="CN154" s="24"/>
      <c r="CO154" s="7"/>
      <c r="CP154" s="24"/>
      <c r="CQ154" s="8"/>
      <c r="CR154" s="67">
        <f>(CM154-CM143-CM145+CR143+CR145)/(CI2-W2+1)</f>
        <v>21704.424228667507</v>
      </c>
    </row>
    <row r="155" spans="1:96" x14ac:dyDescent="0.3">
      <c r="J155" s="62"/>
      <c r="O155" s="12"/>
      <c r="P155" s="12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2"/>
      <c r="AE155" s="63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22"/>
      <c r="CL155" s="23"/>
      <c r="CM155" s="16"/>
      <c r="CN155" s="24"/>
      <c r="CO155" s="7"/>
      <c r="CP155" s="24"/>
      <c r="CQ155" s="8"/>
      <c r="CR155" s="9"/>
    </row>
    <row r="156" spans="1:96" x14ac:dyDescent="0.3">
      <c r="J156" s="64" t="s">
        <v>511</v>
      </c>
      <c r="K156" s="53"/>
      <c r="O156" s="19">
        <f t="shared" ref="O156:BZ156" si="28">COUNTIF((O3:O153),"&gt;0")</f>
        <v>10</v>
      </c>
      <c r="P156" s="19">
        <f t="shared" si="28"/>
        <v>13</v>
      </c>
      <c r="Q156" s="19">
        <f t="shared" si="28"/>
        <v>14</v>
      </c>
      <c r="R156" s="19">
        <f t="shared" si="28"/>
        <v>34</v>
      </c>
      <c r="S156" s="19">
        <f t="shared" si="28"/>
        <v>28</v>
      </c>
      <c r="T156" s="19">
        <f t="shared" si="28"/>
        <v>41</v>
      </c>
      <c r="U156" s="19">
        <f t="shared" si="28"/>
        <v>48</v>
      </c>
      <c r="V156" s="19">
        <f t="shared" si="28"/>
        <v>28</v>
      </c>
      <c r="W156" s="19">
        <f t="shared" si="28"/>
        <v>42</v>
      </c>
      <c r="X156" s="19">
        <f t="shared" si="28"/>
        <v>56</v>
      </c>
      <c r="Y156" s="19">
        <f t="shared" si="28"/>
        <v>50</v>
      </c>
      <c r="Z156" s="19">
        <f t="shared" si="28"/>
        <v>62</v>
      </c>
      <c r="AA156" s="19">
        <f t="shared" si="28"/>
        <v>52</v>
      </c>
      <c r="AB156" s="19">
        <f t="shared" si="28"/>
        <v>55</v>
      </c>
      <c r="AC156" s="19">
        <f t="shared" si="28"/>
        <v>62</v>
      </c>
      <c r="AD156" s="19">
        <f t="shared" si="28"/>
        <v>63</v>
      </c>
      <c r="AE156" s="19">
        <f t="shared" si="28"/>
        <v>60</v>
      </c>
      <c r="AF156" s="19">
        <f t="shared" si="28"/>
        <v>62</v>
      </c>
      <c r="AG156" s="19">
        <f t="shared" si="28"/>
        <v>68</v>
      </c>
      <c r="AH156" s="19">
        <f t="shared" si="28"/>
        <v>75</v>
      </c>
      <c r="AI156" s="19">
        <f t="shared" si="28"/>
        <v>69</v>
      </c>
      <c r="AJ156" s="19">
        <f t="shared" si="28"/>
        <v>75</v>
      </c>
      <c r="AK156" s="19">
        <f t="shared" si="28"/>
        <v>71</v>
      </c>
      <c r="AL156" s="19">
        <f t="shared" si="28"/>
        <v>79</v>
      </c>
      <c r="AM156" s="19">
        <f t="shared" si="28"/>
        <v>79</v>
      </c>
      <c r="AN156" s="19">
        <f t="shared" si="28"/>
        <v>73</v>
      </c>
      <c r="AO156" s="19">
        <f t="shared" si="28"/>
        <v>83</v>
      </c>
      <c r="AP156" s="19">
        <f t="shared" si="28"/>
        <v>62</v>
      </c>
      <c r="AQ156" s="19">
        <f t="shared" si="28"/>
        <v>70</v>
      </c>
      <c r="AR156" s="28">
        <f t="shared" si="28"/>
        <v>84</v>
      </c>
      <c r="AS156" s="19">
        <f t="shared" si="28"/>
        <v>71</v>
      </c>
      <c r="AT156" s="19">
        <f t="shared" si="28"/>
        <v>79</v>
      </c>
      <c r="AU156" s="19">
        <f t="shared" si="28"/>
        <v>76</v>
      </c>
      <c r="AV156" s="19">
        <f t="shared" si="28"/>
        <v>82</v>
      </c>
      <c r="AW156" s="19">
        <f t="shared" si="28"/>
        <v>75</v>
      </c>
      <c r="AX156" s="19">
        <f t="shared" si="28"/>
        <v>71</v>
      </c>
      <c r="AY156" s="19">
        <f t="shared" si="28"/>
        <v>75</v>
      </c>
      <c r="AZ156" s="19">
        <f t="shared" si="28"/>
        <v>77</v>
      </c>
      <c r="BA156" s="19">
        <f t="shared" si="28"/>
        <v>77</v>
      </c>
      <c r="BB156" s="19">
        <f t="shared" si="28"/>
        <v>75</v>
      </c>
      <c r="BC156" s="19">
        <f t="shared" si="28"/>
        <v>76</v>
      </c>
      <c r="BD156" s="19">
        <f t="shared" si="28"/>
        <v>71</v>
      </c>
      <c r="BE156" s="19">
        <f t="shared" si="28"/>
        <v>72</v>
      </c>
      <c r="BF156" s="19">
        <f t="shared" si="28"/>
        <v>78</v>
      </c>
      <c r="BG156" s="19">
        <f t="shared" si="28"/>
        <v>67</v>
      </c>
      <c r="BH156" s="19">
        <f t="shared" si="28"/>
        <v>71</v>
      </c>
      <c r="BI156" s="19">
        <f t="shared" si="28"/>
        <v>74</v>
      </c>
      <c r="BJ156" s="19">
        <f t="shared" si="28"/>
        <v>76</v>
      </c>
      <c r="BK156" s="19">
        <f t="shared" si="28"/>
        <v>64</v>
      </c>
      <c r="BL156" s="19">
        <f t="shared" si="28"/>
        <v>75</v>
      </c>
      <c r="BM156" s="19">
        <f t="shared" si="28"/>
        <v>73</v>
      </c>
      <c r="BN156" s="19">
        <f t="shared" si="28"/>
        <v>73</v>
      </c>
      <c r="BO156" s="19">
        <f t="shared" si="28"/>
        <v>73</v>
      </c>
      <c r="BP156" s="19">
        <f t="shared" si="28"/>
        <v>78</v>
      </c>
      <c r="BQ156" s="19">
        <f t="shared" si="28"/>
        <v>77</v>
      </c>
      <c r="BR156" s="19">
        <f t="shared" si="28"/>
        <v>72</v>
      </c>
      <c r="BS156" s="19">
        <f t="shared" si="28"/>
        <v>83</v>
      </c>
      <c r="BT156" s="19">
        <f t="shared" si="28"/>
        <v>56</v>
      </c>
      <c r="BU156" s="19">
        <f t="shared" si="28"/>
        <v>79</v>
      </c>
      <c r="BV156" s="19">
        <f t="shared" si="28"/>
        <v>67</v>
      </c>
      <c r="BW156" s="19">
        <f t="shared" si="28"/>
        <v>82</v>
      </c>
      <c r="BX156" s="19">
        <f t="shared" si="28"/>
        <v>75</v>
      </c>
      <c r="BY156" s="19">
        <f t="shared" si="28"/>
        <v>71</v>
      </c>
      <c r="BZ156" s="19">
        <f t="shared" si="28"/>
        <v>67</v>
      </c>
      <c r="CA156" s="19">
        <f t="shared" ref="CA156:CI156" si="29">COUNTIF((CA3:CA153),"&gt;0")</f>
        <v>70</v>
      </c>
      <c r="CB156" s="19">
        <f t="shared" si="29"/>
        <v>70</v>
      </c>
      <c r="CC156" s="19">
        <f t="shared" si="29"/>
        <v>69</v>
      </c>
      <c r="CD156" s="19">
        <f t="shared" si="29"/>
        <v>61</v>
      </c>
      <c r="CE156" s="19">
        <f t="shared" si="29"/>
        <v>80</v>
      </c>
      <c r="CF156" s="19">
        <f t="shared" si="29"/>
        <v>72</v>
      </c>
      <c r="CG156" s="19">
        <f t="shared" si="29"/>
        <v>69</v>
      </c>
      <c r="CH156" s="19">
        <f t="shared" si="29"/>
        <v>72</v>
      </c>
      <c r="CI156" s="19">
        <f t="shared" si="29"/>
        <v>71</v>
      </c>
      <c r="CJ156" s="19">
        <f>COUNTIF((CJ3:CJ153),"&gt;0")</f>
        <v>0</v>
      </c>
      <c r="CK156" s="22"/>
      <c r="CL156" s="69">
        <f>SUM(W156:CI156)/(CI2-W2+1)</f>
        <v>70.676923076923075</v>
      </c>
      <c r="CM156" s="16"/>
      <c r="CN156" s="24"/>
      <c r="CO156" s="7"/>
      <c r="CP156" s="24"/>
      <c r="CQ156" s="8"/>
      <c r="CR156" s="9"/>
    </row>
    <row r="157" spans="1:96" x14ac:dyDescent="0.3">
      <c r="J157" s="64"/>
      <c r="K157" s="53"/>
      <c r="O157" s="19"/>
      <c r="P157" s="19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2"/>
      <c r="AE157" s="13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22"/>
      <c r="CL157" s="69"/>
      <c r="CM157" s="16"/>
      <c r="CN157" s="24"/>
      <c r="CO157" s="7"/>
      <c r="CP157" s="24"/>
      <c r="CQ157" s="8"/>
      <c r="CR157" s="9"/>
    </row>
    <row r="158" spans="1:96" x14ac:dyDescent="0.3">
      <c r="J158" s="62" t="s">
        <v>512</v>
      </c>
      <c r="O158" s="12">
        <v>2</v>
      </c>
      <c r="P158" s="12">
        <v>2</v>
      </c>
      <c r="Q158" s="13">
        <v>2</v>
      </c>
      <c r="R158" s="13">
        <v>1</v>
      </c>
      <c r="S158" s="13">
        <v>3</v>
      </c>
      <c r="T158" s="13">
        <v>8</v>
      </c>
      <c r="U158" s="13">
        <v>2</v>
      </c>
      <c r="V158" s="13"/>
      <c r="W158" s="13">
        <v>7</v>
      </c>
      <c r="X158" s="13">
        <v>60</v>
      </c>
      <c r="Y158" s="13">
        <v>46</v>
      </c>
      <c r="Z158" s="13">
        <v>58</v>
      </c>
      <c r="AA158" s="13">
        <v>50</v>
      </c>
      <c r="AB158" s="13">
        <v>39</v>
      </c>
      <c r="AC158" s="13">
        <v>50</v>
      </c>
      <c r="AD158" s="12">
        <v>70</v>
      </c>
      <c r="AE158" s="13">
        <v>32</v>
      </c>
      <c r="AF158" s="12">
        <v>38</v>
      </c>
      <c r="AG158" s="12">
        <v>45</v>
      </c>
      <c r="AH158" s="12">
        <v>49</v>
      </c>
      <c r="AI158" s="12">
        <v>40</v>
      </c>
      <c r="AJ158" s="12">
        <v>48</v>
      </c>
      <c r="AK158" s="12">
        <v>43</v>
      </c>
      <c r="AL158" s="12">
        <v>49</v>
      </c>
      <c r="AM158" s="12">
        <v>59</v>
      </c>
      <c r="AN158" s="12">
        <v>65</v>
      </c>
      <c r="AO158" s="12">
        <v>62</v>
      </c>
      <c r="AP158" s="12">
        <v>53</v>
      </c>
      <c r="AQ158" s="12">
        <v>57</v>
      </c>
      <c r="AR158" s="12">
        <v>57</v>
      </c>
      <c r="AS158" s="12">
        <v>51</v>
      </c>
      <c r="AT158" s="12">
        <v>54</v>
      </c>
      <c r="AU158" s="12">
        <v>58</v>
      </c>
      <c r="AV158" s="12">
        <v>58</v>
      </c>
      <c r="AW158" s="12">
        <v>61</v>
      </c>
      <c r="AX158" s="12">
        <v>56</v>
      </c>
      <c r="AY158" s="12">
        <v>51</v>
      </c>
      <c r="AZ158" s="12">
        <v>51</v>
      </c>
      <c r="BA158" s="12">
        <v>56</v>
      </c>
      <c r="BB158" s="12">
        <v>51</v>
      </c>
      <c r="BC158" s="12">
        <v>65</v>
      </c>
      <c r="BD158" s="12">
        <v>62</v>
      </c>
      <c r="BE158" s="12">
        <v>64</v>
      </c>
      <c r="BF158" s="12">
        <v>62</v>
      </c>
      <c r="BG158" s="12">
        <v>62</v>
      </c>
      <c r="BH158" s="12">
        <v>60</v>
      </c>
      <c r="BI158" s="12">
        <v>52</v>
      </c>
      <c r="BJ158" s="12">
        <v>58</v>
      </c>
      <c r="BK158" s="12">
        <v>65</v>
      </c>
      <c r="BL158" s="28">
        <v>80</v>
      </c>
      <c r="BM158" s="12">
        <v>72</v>
      </c>
      <c r="BN158" s="12">
        <v>70</v>
      </c>
      <c r="BO158" s="12">
        <v>67</v>
      </c>
      <c r="BP158" s="12">
        <v>58</v>
      </c>
      <c r="BQ158" s="12">
        <v>73</v>
      </c>
      <c r="BR158" s="12">
        <v>67</v>
      </c>
      <c r="BS158" s="12">
        <v>70</v>
      </c>
      <c r="BT158" s="12">
        <v>15</v>
      </c>
      <c r="BU158" s="12">
        <v>75</v>
      </c>
      <c r="BV158" s="12">
        <v>71</v>
      </c>
      <c r="BW158" s="28">
        <v>80</v>
      </c>
      <c r="BX158" s="19">
        <v>60</v>
      </c>
      <c r="BY158" s="19">
        <v>68</v>
      </c>
      <c r="BZ158" s="19">
        <v>69</v>
      </c>
      <c r="CA158" s="19">
        <v>40</v>
      </c>
      <c r="CB158" s="19">
        <v>63</v>
      </c>
      <c r="CC158" s="19">
        <v>66</v>
      </c>
      <c r="CD158" s="19">
        <v>55</v>
      </c>
      <c r="CE158" s="19">
        <v>58</v>
      </c>
      <c r="CF158" s="12">
        <v>58</v>
      </c>
      <c r="CG158" s="12">
        <v>59</v>
      </c>
      <c r="CH158" s="12">
        <v>55</v>
      </c>
      <c r="CI158" s="12">
        <v>50</v>
      </c>
      <c r="CJ158" s="12"/>
      <c r="CK158" s="22"/>
      <c r="CL158" s="23">
        <f>SUM(W158:CI158)/(CI2-W2+1)</f>
        <v>56.507692307692309</v>
      </c>
      <c r="CM158" s="16"/>
      <c r="CN158" s="24"/>
      <c r="CO158" s="7"/>
      <c r="CP158" s="24"/>
      <c r="CQ158" s="8"/>
      <c r="CR158" s="9"/>
    </row>
    <row r="159" spans="1:96" x14ac:dyDescent="0.3">
      <c r="J159" s="70" t="s">
        <v>513</v>
      </c>
      <c r="O159" s="12"/>
      <c r="P159" s="12"/>
      <c r="Q159" s="13"/>
      <c r="R159" s="13"/>
      <c r="S159" s="13"/>
      <c r="T159" s="13"/>
      <c r="U159" s="13"/>
      <c r="V159" s="13"/>
      <c r="W159" s="13">
        <v>19</v>
      </c>
      <c r="X159" s="13">
        <v>60</v>
      </c>
      <c r="Y159" s="13">
        <v>51</v>
      </c>
      <c r="Z159" s="13">
        <v>74</v>
      </c>
      <c r="AA159" s="13">
        <v>80</v>
      </c>
      <c r="AB159" s="13">
        <v>90</v>
      </c>
      <c r="AC159" s="13">
        <v>87</v>
      </c>
      <c r="AD159" s="12">
        <v>110</v>
      </c>
      <c r="AE159" s="13">
        <v>94</v>
      </c>
      <c r="AF159" s="12">
        <v>64</v>
      </c>
      <c r="AG159" s="12">
        <v>108</v>
      </c>
      <c r="AH159" s="12">
        <v>156</v>
      </c>
      <c r="AI159" s="12">
        <v>160</v>
      </c>
      <c r="AJ159" s="12">
        <v>98</v>
      </c>
      <c r="AK159" s="12">
        <v>154</v>
      </c>
      <c r="AL159" s="12">
        <v>115</v>
      </c>
      <c r="AM159" s="12">
        <v>169</v>
      </c>
      <c r="AN159" s="12">
        <v>184</v>
      </c>
      <c r="AO159" s="12">
        <v>169</v>
      </c>
      <c r="AP159" s="12">
        <v>162</v>
      </c>
      <c r="AQ159" s="12">
        <v>168</v>
      </c>
      <c r="AR159" s="12">
        <v>130</v>
      </c>
      <c r="AS159" s="12">
        <v>154</v>
      </c>
      <c r="AT159" s="12">
        <v>160</v>
      </c>
      <c r="AU159" s="12">
        <v>120</v>
      </c>
      <c r="AV159" s="12">
        <v>144</v>
      </c>
      <c r="AW159" s="12">
        <v>145</v>
      </c>
      <c r="AX159" s="12">
        <v>230</v>
      </c>
      <c r="AY159" s="12">
        <v>152</v>
      </c>
      <c r="AZ159" s="12">
        <v>144</v>
      </c>
      <c r="BA159" s="12">
        <v>121</v>
      </c>
      <c r="BB159" s="12">
        <v>126</v>
      </c>
      <c r="BC159" s="12">
        <v>207</v>
      </c>
      <c r="BD159" s="12">
        <v>163</v>
      </c>
      <c r="BE159" s="12">
        <v>168</v>
      </c>
      <c r="BF159" s="12">
        <v>128</v>
      </c>
      <c r="BG159" s="12">
        <v>148</v>
      </c>
      <c r="BH159" s="12">
        <v>142</v>
      </c>
      <c r="BI159" s="12">
        <v>160</v>
      </c>
      <c r="BJ159" s="12">
        <v>160</v>
      </c>
      <c r="BK159" s="12">
        <v>132</v>
      </c>
      <c r="BL159" s="12">
        <v>146</v>
      </c>
      <c r="BM159" s="12">
        <v>137</v>
      </c>
      <c r="BN159" s="12">
        <v>149</v>
      </c>
      <c r="BO159" s="12">
        <v>131</v>
      </c>
      <c r="BP159" s="12">
        <v>152</v>
      </c>
      <c r="BQ159" s="12">
        <v>138</v>
      </c>
      <c r="BR159" s="12">
        <v>158</v>
      </c>
      <c r="BS159" s="12">
        <v>149</v>
      </c>
      <c r="BT159" s="12">
        <v>38</v>
      </c>
      <c r="BU159" s="12">
        <f>86.25+47.7</f>
        <v>133.94999999999999</v>
      </c>
      <c r="BV159" s="12">
        <v>163</v>
      </c>
      <c r="BW159" s="12">
        <v>162</v>
      </c>
      <c r="BX159" s="12">
        <v>126.5</v>
      </c>
      <c r="BY159" s="12">
        <v>151.25</v>
      </c>
      <c r="BZ159" s="12">
        <v>145.75</v>
      </c>
      <c r="CA159" s="12">
        <v>112.8</v>
      </c>
      <c r="CB159" s="12">
        <v>138.5</v>
      </c>
      <c r="CC159" s="12">
        <v>115.25</v>
      </c>
      <c r="CD159" s="12">
        <v>123.84</v>
      </c>
      <c r="CE159" s="12">
        <v>204</v>
      </c>
      <c r="CF159" s="12">
        <v>123.05</v>
      </c>
      <c r="CG159" s="12">
        <v>127</v>
      </c>
      <c r="CH159" s="12">
        <v>123.75</v>
      </c>
      <c r="CI159" s="12">
        <v>116.1</v>
      </c>
      <c r="CJ159" s="12"/>
      <c r="CK159" s="22"/>
      <c r="CL159" s="23">
        <f>SUM(W159:CI159)/(CI2-W2+1)</f>
        <v>133.39599999999999</v>
      </c>
      <c r="CM159" s="16"/>
      <c r="CN159" s="24"/>
      <c r="CO159" s="7"/>
      <c r="CP159" s="24"/>
      <c r="CQ159" s="8"/>
      <c r="CR159" s="9"/>
    </row>
    <row r="160" spans="1:96" x14ac:dyDescent="0.3">
      <c r="J160" s="62" t="s">
        <v>514</v>
      </c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3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>
        <v>22</v>
      </c>
      <c r="BH160" s="12"/>
      <c r="BI160" s="12">
        <v>20</v>
      </c>
      <c r="BJ160" s="12"/>
      <c r="BK160" s="12"/>
      <c r="BL160" s="12"/>
      <c r="BM160" s="12"/>
      <c r="BN160" s="12"/>
      <c r="BO160" s="12"/>
      <c r="BP160" s="12"/>
      <c r="BQ160" s="12">
        <v>31</v>
      </c>
      <c r="BR160" s="12">
        <v>28</v>
      </c>
      <c r="BS160" s="12"/>
      <c r="BT160" s="12"/>
      <c r="BU160" s="12">
        <v>36</v>
      </c>
      <c r="BV160" s="12">
        <v>31</v>
      </c>
      <c r="BW160" s="12">
        <v>32</v>
      </c>
      <c r="BX160" s="12">
        <v>36</v>
      </c>
      <c r="BY160" s="12">
        <v>34</v>
      </c>
      <c r="BZ160" s="12">
        <v>31</v>
      </c>
      <c r="CA160" s="12">
        <v>34</v>
      </c>
      <c r="CB160" s="12">
        <v>26</v>
      </c>
      <c r="CC160" s="12">
        <v>26</v>
      </c>
      <c r="CD160" s="12">
        <v>28</v>
      </c>
      <c r="CE160" s="12">
        <v>27</v>
      </c>
      <c r="CF160" s="12">
        <v>21</v>
      </c>
      <c r="CG160" s="12">
        <v>25</v>
      </c>
      <c r="CH160" s="12">
        <v>16</v>
      </c>
      <c r="CI160" s="12">
        <v>19</v>
      </c>
      <c r="CJ160" s="12"/>
      <c r="CK160" s="22"/>
      <c r="CL160" s="23">
        <f>SUM(BU160:CI160)/(CI2-BU2+1)</f>
        <v>28.133333333333333</v>
      </c>
      <c r="CM160" s="16"/>
      <c r="CN160" s="24"/>
      <c r="CO160" s="7"/>
      <c r="CP160" s="24"/>
      <c r="CQ160" s="8"/>
      <c r="CR160" s="9"/>
    </row>
    <row r="161" spans="3:96" x14ac:dyDescent="0.3">
      <c r="J161" s="70" t="s">
        <v>515</v>
      </c>
      <c r="O161" s="71" t="s">
        <v>516</v>
      </c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3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>
        <v>6</v>
      </c>
      <c r="CI161" s="12">
        <v>3.5</v>
      </c>
      <c r="CJ161" s="12"/>
      <c r="CK161" s="22"/>
      <c r="CL161" s="15"/>
      <c r="CM161" s="16"/>
      <c r="CN161" s="24"/>
      <c r="CO161" s="7"/>
      <c r="CP161" s="24"/>
      <c r="CQ161" s="8"/>
      <c r="CR161" s="9"/>
    </row>
    <row r="162" spans="3:96" x14ac:dyDescent="0.3">
      <c r="J162" s="70" t="s">
        <v>517</v>
      </c>
      <c r="O162" s="71" t="s">
        <v>518</v>
      </c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3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>
        <v>49</v>
      </c>
      <c r="CI162" s="12">
        <v>15.67</v>
      </c>
      <c r="CJ162" s="12"/>
      <c r="CK162" s="22"/>
      <c r="CL162" s="15"/>
      <c r="CM162" s="16"/>
      <c r="CN162" s="24"/>
      <c r="CO162" s="7"/>
      <c r="CP162" s="24"/>
      <c r="CQ162" s="8"/>
      <c r="CR162" s="9"/>
    </row>
    <row r="163" spans="3:96" x14ac:dyDescent="0.3">
      <c r="J163" s="72" t="s">
        <v>519</v>
      </c>
      <c r="K163" s="73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3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22"/>
      <c r="CL163" s="15"/>
      <c r="CM163" s="16"/>
      <c r="CN163" s="24"/>
      <c r="CO163" s="7"/>
      <c r="CP163" s="24"/>
      <c r="CQ163" s="8"/>
      <c r="CR163" s="9"/>
    </row>
    <row r="164" spans="3:96" x14ac:dyDescent="0.3">
      <c r="J164" s="62" t="s">
        <v>520</v>
      </c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3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>
        <v>52</v>
      </c>
      <c r="BJ164" s="12">
        <v>40</v>
      </c>
      <c r="BK164" s="12">
        <v>37</v>
      </c>
      <c r="BL164" s="12">
        <v>50</v>
      </c>
      <c r="BM164" s="12">
        <v>40</v>
      </c>
      <c r="BN164" s="12">
        <v>34</v>
      </c>
      <c r="BO164" s="12">
        <v>35</v>
      </c>
      <c r="BP164" s="12"/>
      <c r="BQ164" s="12"/>
      <c r="BR164" s="12">
        <v>34</v>
      </c>
      <c r="BS164" s="12">
        <v>30</v>
      </c>
      <c r="BT164" s="12">
        <v>28</v>
      </c>
      <c r="BU164" s="12">
        <v>35</v>
      </c>
      <c r="BV164" s="12">
        <v>42</v>
      </c>
      <c r="BW164" s="12">
        <v>50</v>
      </c>
      <c r="BX164" s="12">
        <v>32</v>
      </c>
      <c r="BY164" s="12">
        <v>37</v>
      </c>
      <c r="BZ164" s="12">
        <v>37</v>
      </c>
      <c r="CA164" s="12">
        <v>35</v>
      </c>
      <c r="CB164" s="12">
        <v>21</v>
      </c>
      <c r="CC164" s="12">
        <v>40</v>
      </c>
      <c r="CD164" s="12">
        <v>40</v>
      </c>
      <c r="CE164" s="12">
        <v>32</v>
      </c>
      <c r="CF164" s="12">
        <v>48</v>
      </c>
      <c r="CG164" s="12">
        <v>37</v>
      </c>
      <c r="CH164" s="12">
        <v>28</v>
      </c>
      <c r="CI164" s="12">
        <v>20</v>
      </c>
      <c r="CJ164" s="12"/>
      <c r="CK164" s="22"/>
      <c r="CL164" s="15"/>
      <c r="CM164" s="16"/>
      <c r="CN164" s="24"/>
      <c r="CO164" s="7"/>
      <c r="CP164" s="24"/>
      <c r="CQ164" s="8"/>
      <c r="CR164" s="9"/>
    </row>
    <row r="165" spans="3:96" x14ac:dyDescent="0.3">
      <c r="J165" s="62" t="s">
        <v>521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3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>
        <v>30</v>
      </c>
      <c r="BJ165" s="12">
        <v>30</v>
      </c>
      <c r="BK165" s="12">
        <v>32</v>
      </c>
      <c r="BL165" s="12">
        <v>40</v>
      </c>
      <c r="BM165" s="12">
        <v>34</v>
      </c>
      <c r="BN165" s="12">
        <v>26</v>
      </c>
      <c r="BO165" s="12">
        <v>18</v>
      </c>
      <c r="BP165" s="12"/>
      <c r="BQ165" s="12"/>
      <c r="BR165" s="12">
        <v>27</v>
      </c>
      <c r="BS165" s="12">
        <v>30</v>
      </c>
      <c r="BT165" s="12">
        <v>23</v>
      </c>
      <c r="BU165" s="12">
        <v>19</v>
      </c>
      <c r="BV165" s="12">
        <v>34</v>
      </c>
      <c r="BW165" s="12">
        <v>28</v>
      </c>
      <c r="BX165" s="12">
        <v>26</v>
      </c>
      <c r="BY165" s="12">
        <v>18</v>
      </c>
      <c r="BZ165" s="12">
        <v>23</v>
      </c>
      <c r="CA165" s="12">
        <v>23</v>
      </c>
      <c r="CB165" s="12">
        <v>44</v>
      </c>
      <c r="CC165" s="12">
        <v>46</v>
      </c>
      <c r="CD165" s="12">
        <v>32</v>
      </c>
      <c r="CE165" s="12">
        <v>10</v>
      </c>
      <c r="CF165" s="12">
        <v>37</v>
      </c>
      <c r="CG165" s="12">
        <v>30</v>
      </c>
      <c r="CH165" s="12">
        <v>54</v>
      </c>
      <c r="CI165" s="12">
        <v>36</v>
      </c>
      <c r="CJ165" s="12"/>
      <c r="CK165" s="22"/>
      <c r="CL165" s="15"/>
      <c r="CM165" s="16"/>
      <c r="CN165" s="24"/>
      <c r="CO165" s="7"/>
      <c r="CP165" s="24"/>
      <c r="CQ165" s="8"/>
      <c r="CR165" s="9"/>
    </row>
    <row r="166" spans="3:96" x14ac:dyDescent="0.3">
      <c r="J166" s="70" t="s">
        <v>522</v>
      </c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3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71" t="s">
        <v>523</v>
      </c>
      <c r="BU166" s="71"/>
      <c r="BV166" s="71"/>
      <c r="BW166" s="71"/>
      <c r="BX166" s="71"/>
      <c r="BY166" s="71"/>
      <c r="BZ166" s="71"/>
      <c r="CA166" s="71"/>
      <c r="CB166" s="71"/>
      <c r="CC166" s="53" t="s">
        <v>524</v>
      </c>
      <c r="CD166" s="53" t="s">
        <v>525</v>
      </c>
      <c r="CE166" s="71"/>
      <c r="CF166" s="12"/>
      <c r="CG166" s="12"/>
      <c r="CH166" s="12"/>
      <c r="CI166" s="12"/>
      <c r="CJ166" s="12"/>
      <c r="CK166" s="22"/>
      <c r="CL166" s="15"/>
      <c r="CM166" s="16"/>
      <c r="CN166" s="24"/>
      <c r="CO166" s="7"/>
      <c r="CP166" s="24"/>
      <c r="CQ166" s="8"/>
      <c r="CR166" s="9"/>
    </row>
    <row r="167" spans="3:96" x14ac:dyDescent="0.3"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3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12"/>
      <c r="CG167" s="12"/>
      <c r="CH167" s="12"/>
      <c r="CI167" s="12"/>
      <c r="CJ167" s="12"/>
      <c r="CK167" s="12"/>
      <c r="CL167" s="9"/>
      <c r="CM167" s="63"/>
      <c r="CN167" s="12"/>
      <c r="CO167" s="74"/>
      <c r="CP167" s="12"/>
      <c r="CQ167" s="75"/>
      <c r="CR167" s="9"/>
    </row>
    <row r="168" spans="3:96" x14ac:dyDescent="0.3"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3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12"/>
      <c r="CG168" s="12"/>
      <c r="CH168" s="12"/>
      <c r="CI168" s="12"/>
      <c r="CJ168" s="12"/>
      <c r="CK168" s="12"/>
      <c r="CL168" s="9"/>
      <c r="CM168" s="63"/>
      <c r="CN168" s="12"/>
      <c r="CO168" s="74"/>
      <c r="CP168" s="12"/>
      <c r="CQ168" s="75"/>
      <c r="CR168" s="9"/>
    </row>
    <row r="169" spans="3:96" x14ac:dyDescent="0.3">
      <c r="C169" t="s">
        <v>526</v>
      </c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3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9"/>
      <c r="CM169" s="63"/>
      <c r="CN169" s="12"/>
      <c r="CO169" s="74"/>
      <c r="CP169" s="12"/>
      <c r="CQ169" s="75"/>
      <c r="CR169" s="9"/>
    </row>
    <row r="170" spans="3:96" x14ac:dyDescent="0.3">
      <c r="D170">
        <v>5</v>
      </c>
      <c r="F170">
        <v>9</v>
      </c>
      <c r="H170">
        <v>26</v>
      </c>
      <c r="I170" t="s">
        <v>527</v>
      </c>
      <c r="J170" t="s">
        <v>528</v>
      </c>
      <c r="L170" t="s">
        <v>30</v>
      </c>
      <c r="M170" s="76" t="s">
        <v>529</v>
      </c>
      <c r="N170" s="76"/>
      <c r="O170" s="19"/>
      <c r="P170" s="19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2"/>
      <c r="AE170" s="13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>
        <v>0</v>
      </c>
      <c r="BV170" s="12"/>
      <c r="BW170" s="12"/>
      <c r="BX170" s="12"/>
      <c r="BY170" s="12"/>
      <c r="BZ170" s="12"/>
      <c r="CA170" s="12"/>
      <c r="CB170" s="12"/>
      <c r="CC170" s="12"/>
      <c r="CD170" s="19" t="s">
        <v>530</v>
      </c>
      <c r="CE170" s="12"/>
      <c r="CF170" s="22"/>
      <c r="CG170" s="24"/>
      <c r="CH170" s="24"/>
      <c r="CI170" s="24"/>
      <c r="CJ170" s="24"/>
      <c r="CK170" s="16">
        <f t="shared" ref="CK170:CK177" si="30">SUM(W170:BV170)</f>
        <v>0</v>
      </c>
      <c r="CM170" s="7"/>
      <c r="CN170" s="7"/>
      <c r="CO170" s="24">
        <f t="shared" ref="CO170:CO177" si="31">MAX(W170:BV170)</f>
        <v>0</v>
      </c>
      <c r="CP170" s="15"/>
      <c r="CQ170" s="8">
        <f t="shared" ref="CQ170:CQ177" si="32">MIN(W170:BV170)</f>
        <v>0</v>
      </c>
    </row>
    <row r="171" spans="3:96" x14ac:dyDescent="0.3">
      <c r="C171">
        <v>15</v>
      </c>
      <c r="D171">
        <v>16</v>
      </c>
      <c r="F171">
        <v>21</v>
      </c>
      <c r="H171">
        <v>52</v>
      </c>
      <c r="I171" t="s">
        <v>81</v>
      </c>
      <c r="J171" t="s">
        <v>82</v>
      </c>
      <c r="L171" t="s">
        <v>30</v>
      </c>
      <c r="M171" t="s">
        <v>531</v>
      </c>
      <c r="O171" s="19"/>
      <c r="P171" s="19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2"/>
      <c r="AE171" s="13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9">
        <v>4</v>
      </c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>
        <v>0</v>
      </c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22"/>
      <c r="CG171" s="24"/>
      <c r="CH171" s="24"/>
      <c r="CI171" s="24"/>
      <c r="CJ171" s="24"/>
      <c r="CK171" s="16">
        <f t="shared" si="30"/>
        <v>4</v>
      </c>
      <c r="CM171" s="7">
        <v>1999</v>
      </c>
      <c r="CN171" s="7"/>
      <c r="CO171" s="24">
        <f t="shared" si="31"/>
        <v>4</v>
      </c>
      <c r="CP171" s="15" t="e">
        <f>BX171/BW171</f>
        <v>#DIV/0!</v>
      </c>
      <c r="CQ171" s="8">
        <f t="shared" si="32"/>
        <v>0</v>
      </c>
    </row>
    <row r="172" spans="3:96" x14ac:dyDescent="0.3">
      <c r="C172">
        <v>53</v>
      </c>
      <c r="D172">
        <v>54</v>
      </c>
      <c r="H172">
        <v>483</v>
      </c>
      <c r="I172" t="s">
        <v>189</v>
      </c>
      <c r="J172" t="s">
        <v>190</v>
      </c>
      <c r="L172" t="s">
        <v>177</v>
      </c>
      <c r="M172" t="s">
        <v>191</v>
      </c>
      <c r="O172" s="19"/>
      <c r="P172" s="19"/>
      <c r="Q172" s="13"/>
      <c r="R172" s="13"/>
      <c r="S172" s="13">
        <v>1</v>
      </c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2"/>
      <c r="AE172" s="13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>
        <v>0</v>
      </c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22"/>
      <c r="CG172" s="24"/>
      <c r="CH172" s="24"/>
      <c r="CI172" s="24"/>
      <c r="CJ172" s="24"/>
      <c r="CK172" s="16">
        <f t="shared" si="30"/>
        <v>0</v>
      </c>
      <c r="CM172" s="7"/>
      <c r="CN172" s="7"/>
      <c r="CO172" s="24">
        <f t="shared" si="31"/>
        <v>0</v>
      </c>
      <c r="CP172" s="15"/>
      <c r="CQ172" s="8">
        <f t="shared" si="32"/>
        <v>0</v>
      </c>
    </row>
    <row r="173" spans="3:96" x14ac:dyDescent="0.3">
      <c r="C173">
        <v>58</v>
      </c>
      <c r="D173">
        <v>58</v>
      </c>
      <c r="I173" t="s">
        <v>532</v>
      </c>
      <c r="J173" s="41" t="s">
        <v>155</v>
      </c>
      <c r="K173" s="41" t="s">
        <v>533</v>
      </c>
      <c r="M173" t="s">
        <v>157</v>
      </c>
      <c r="O173" s="19"/>
      <c r="P173" s="19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2"/>
      <c r="AE173" s="13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>
        <v>4</v>
      </c>
      <c r="AU173" s="12">
        <v>1</v>
      </c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>
        <v>0</v>
      </c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22"/>
      <c r="CG173" s="24"/>
      <c r="CH173" s="24"/>
      <c r="CI173" s="24"/>
      <c r="CJ173" s="24"/>
      <c r="CK173" s="16">
        <f t="shared" si="30"/>
        <v>5</v>
      </c>
      <c r="CM173" s="7">
        <v>1983</v>
      </c>
      <c r="CN173" s="7"/>
      <c r="CO173" s="24">
        <f t="shared" si="31"/>
        <v>4</v>
      </c>
      <c r="CP173" s="15" t="e">
        <f>BX173/BW173</f>
        <v>#DIV/0!</v>
      </c>
      <c r="CQ173" s="8">
        <f t="shared" si="32"/>
        <v>0</v>
      </c>
    </row>
    <row r="174" spans="3:96" x14ac:dyDescent="0.3">
      <c r="C174">
        <v>71</v>
      </c>
      <c r="D174">
        <v>71</v>
      </c>
      <c r="H174">
        <v>1004</v>
      </c>
      <c r="I174" t="s">
        <v>280</v>
      </c>
      <c r="J174" t="s">
        <v>281</v>
      </c>
      <c r="L174" t="s">
        <v>271</v>
      </c>
      <c r="M174" t="s">
        <v>283</v>
      </c>
      <c r="O174" s="53"/>
      <c r="P174" s="19"/>
      <c r="Q174" s="13"/>
      <c r="R174" s="13"/>
      <c r="S174" s="13"/>
      <c r="T174" s="13"/>
      <c r="U174" s="13"/>
      <c r="V174" s="13"/>
      <c r="W174" s="13"/>
      <c r="X174" s="13">
        <v>1</v>
      </c>
      <c r="Y174" s="13"/>
      <c r="Z174" s="13"/>
      <c r="AA174" s="13"/>
      <c r="AB174" s="13"/>
      <c r="AC174" s="13"/>
      <c r="AD174" s="12"/>
      <c r="AE174" s="13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>
        <v>0</v>
      </c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22"/>
      <c r="CG174" s="24"/>
      <c r="CH174" s="24"/>
      <c r="CI174" s="24"/>
      <c r="CJ174" s="24"/>
      <c r="CK174" s="16">
        <f t="shared" si="30"/>
        <v>1</v>
      </c>
      <c r="CM174" s="7">
        <v>1961</v>
      </c>
      <c r="CN174" s="7"/>
      <c r="CO174" s="24">
        <f t="shared" si="31"/>
        <v>1</v>
      </c>
      <c r="CP174" s="15" t="e">
        <f>BX174/BW174</f>
        <v>#DIV/0!</v>
      </c>
      <c r="CQ174" s="8">
        <f t="shared" si="32"/>
        <v>0</v>
      </c>
    </row>
    <row r="175" spans="3:96" x14ac:dyDescent="0.3">
      <c r="D175">
        <v>129</v>
      </c>
      <c r="H175">
        <v>1896</v>
      </c>
      <c r="I175" t="s">
        <v>534</v>
      </c>
      <c r="J175" t="s">
        <v>535</v>
      </c>
      <c r="L175" t="s">
        <v>309</v>
      </c>
      <c r="M175" t="s">
        <v>536</v>
      </c>
      <c r="O175" s="19"/>
      <c r="P175" s="19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2"/>
      <c r="AE175" s="13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>
        <v>1</v>
      </c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9"/>
      <c r="BR175" s="28"/>
      <c r="BS175" s="28"/>
      <c r="BT175" s="28"/>
      <c r="BU175" s="28">
        <v>0</v>
      </c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22"/>
      <c r="CG175" s="24"/>
      <c r="CH175" s="24"/>
      <c r="CI175" s="24"/>
      <c r="CJ175" s="24"/>
      <c r="CK175" s="16">
        <f t="shared" si="30"/>
        <v>1</v>
      </c>
      <c r="CM175" s="7">
        <v>1993</v>
      </c>
      <c r="CN175" s="7"/>
      <c r="CO175" s="24">
        <f t="shared" si="31"/>
        <v>1</v>
      </c>
      <c r="CP175" s="15" t="e">
        <f>BX175/BW175</f>
        <v>#DIV/0!</v>
      </c>
      <c r="CQ175" s="8">
        <f t="shared" si="32"/>
        <v>0</v>
      </c>
    </row>
    <row r="176" spans="3:96" x14ac:dyDescent="0.3">
      <c r="D176">
        <v>44</v>
      </c>
      <c r="H176">
        <v>314</v>
      </c>
      <c r="I176" t="s">
        <v>537</v>
      </c>
      <c r="J176" t="s">
        <v>538</v>
      </c>
      <c r="L176" t="s">
        <v>216</v>
      </c>
      <c r="M176" t="s">
        <v>536</v>
      </c>
      <c r="O176" s="19"/>
      <c r="P176" s="19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2"/>
      <c r="AE176" s="13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28">
        <v>1</v>
      </c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>
        <v>0</v>
      </c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22"/>
      <c r="CG176" s="24"/>
      <c r="CH176" s="24"/>
      <c r="CI176" s="24"/>
      <c r="CJ176" s="24"/>
      <c r="CK176" s="16">
        <f t="shared" si="30"/>
        <v>1</v>
      </c>
      <c r="CM176" s="7">
        <v>1996</v>
      </c>
      <c r="CN176" s="7"/>
      <c r="CO176" s="24">
        <f t="shared" si="31"/>
        <v>1</v>
      </c>
      <c r="CP176" s="15" t="e">
        <f>BX176/BW176</f>
        <v>#DIV/0!</v>
      </c>
      <c r="CQ176" s="8">
        <f t="shared" si="32"/>
        <v>0</v>
      </c>
    </row>
    <row r="177" spans="3:96" x14ac:dyDescent="0.3">
      <c r="D177">
        <v>34</v>
      </c>
      <c r="H177">
        <v>255</v>
      </c>
      <c r="I177" t="s">
        <v>539</v>
      </c>
      <c r="J177" t="s">
        <v>540</v>
      </c>
      <c r="L177" t="s">
        <v>212</v>
      </c>
      <c r="M177" t="s">
        <v>541</v>
      </c>
      <c r="O177" s="19"/>
      <c r="P177" s="19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2"/>
      <c r="AE177" s="13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 t="s">
        <v>542</v>
      </c>
      <c r="BE177" s="12"/>
      <c r="BF177" s="12"/>
      <c r="BG177" s="12"/>
      <c r="BH177" s="28">
        <v>1</v>
      </c>
      <c r="BI177" s="12"/>
      <c r="BJ177" s="12"/>
      <c r="BK177" s="12"/>
      <c r="BL177" s="12"/>
      <c r="BM177" s="12"/>
      <c r="BN177" s="12"/>
      <c r="BO177" s="12"/>
      <c r="BP177" s="12"/>
      <c r="BQ177" s="28"/>
      <c r="BR177" s="19"/>
      <c r="BS177" s="19"/>
      <c r="BT177" s="19"/>
      <c r="BU177" s="19">
        <v>0</v>
      </c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22"/>
      <c r="CG177" s="24"/>
      <c r="CH177" s="24"/>
      <c r="CI177" s="24"/>
      <c r="CJ177" s="24"/>
      <c r="CK177" s="16">
        <f t="shared" si="30"/>
        <v>1</v>
      </c>
      <c r="CM177" s="7">
        <v>1997</v>
      </c>
      <c r="CN177" s="7"/>
      <c r="CO177" s="24">
        <f t="shared" si="31"/>
        <v>1</v>
      </c>
      <c r="CP177" s="15" t="e">
        <f>BX177/BW177</f>
        <v>#DIV/0!</v>
      </c>
      <c r="CQ177" s="8">
        <f t="shared" si="32"/>
        <v>0</v>
      </c>
    </row>
    <row r="178" spans="3:96" x14ac:dyDescent="0.3">
      <c r="D178">
        <v>144</v>
      </c>
      <c r="J178" t="s">
        <v>543</v>
      </c>
      <c r="M178" t="s">
        <v>191</v>
      </c>
      <c r="O178" s="19">
        <v>60</v>
      </c>
      <c r="P178" s="19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2"/>
      <c r="AE178" s="13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22">
        <f>COUNTIF((W178:CF178),"&gt;0")</f>
        <v>0</v>
      </c>
      <c r="CL178" s="15"/>
      <c r="CM178" s="16">
        <f>SUM(W178:CF178)</f>
        <v>0</v>
      </c>
      <c r="CN178" s="24">
        <f>MAX(U178:BW178)</f>
        <v>0</v>
      </c>
      <c r="CO178" s="7"/>
      <c r="CP178" s="24">
        <f>MIN(U178:BW178)</f>
        <v>0</v>
      </c>
      <c r="CQ178" s="8"/>
      <c r="CR178" s="9"/>
    </row>
    <row r="179" spans="3:96" x14ac:dyDescent="0.3">
      <c r="W179">
        <v>1960</v>
      </c>
      <c r="X179">
        <v>1961</v>
      </c>
      <c r="Y179">
        <v>1962</v>
      </c>
      <c r="Z179">
        <v>1963</v>
      </c>
      <c r="AA179">
        <v>1964</v>
      </c>
      <c r="AB179">
        <v>1965</v>
      </c>
      <c r="AC179">
        <v>1966</v>
      </c>
      <c r="AD179">
        <v>1967</v>
      </c>
      <c r="AE179">
        <v>1968</v>
      </c>
      <c r="AF179">
        <v>1969</v>
      </c>
      <c r="AG179">
        <v>1970</v>
      </c>
      <c r="AH179">
        <v>1971</v>
      </c>
      <c r="AI179">
        <v>1972</v>
      </c>
      <c r="AJ179">
        <v>1973</v>
      </c>
      <c r="AK179">
        <v>1974</v>
      </c>
      <c r="AL179">
        <v>1975</v>
      </c>
      <c r="AM179">
        <v>1976</v>
      </c>
      <c r="AN179">
        <v>1977</v>
      </c>
      <c r="AO179">
        <v>1978</v>
      </c>
      <c r="AP179">
        <v>1979</v>
      </c>
      <c r="AQ179">
        <v>1980</v>
      </c>
      <c r="AR179">
        <v>1981</v>
      </c>
      <c r="AS179">
        <v>1982</v>
      </c>
      <c r="AT179">
        <v>1983</v>
      </c>
      <c r="AU179">
        <v>1984</v>
      </c>
      <c r="AV179">
        <v>1985</v>
      </c>
      <c r="AW179">
        <v>1986</v>
      </c>
      <c r="AX179">
        <v>1987</v>
      </c>
      <c r="AY179">
        <v>1988</v>
      </c>
      <c r="AZ179">
        <v>1989</v>
      </c>
      <c r="BA179">
        <v>1990</v>
      </c>
      <c r="BB179">
        <v>1991</v>
      </c>
      <c r="BC179">
        <v>1992</v>
      </c>
      <c r="BD179">
        <v>1993</v>
      </c>
      <c r="BE179">
        <v>1994</v>
      </c>
      <c r="BF179">
        <v>1995</v>
      </c>
      <c r="BG179">
        <v>1996</v>
      </c>
      <c r="BH179">
        <v>1997</v>
      </c>
      <c r="BI179">
        <v>1998</v>
      </c>
      <c r="BJ179">
        <v>1999</v>
      </c>
      <c r="BK179">
        <v>2000</v>
      </c>
      <c r="BL179">
        <v>2001</v>
      </c>
      <c r="BM179">
        <v>2002</v>
      </c>
      <c r="BN179">
        <v>2003</v>
      </c>
      <c r="BO179">
        <v>2004</v>
      </c>
      <c r="BP179">
        <v>2005</v>
      </c>
      <c r="BQ179">
        <v>2006</v>
      </c>
      <c r="BR179">
        <v>2007</v>
      </c>
      <c r="BS179">
        <v>2008</v>
      </c>
      <c r="BT179">
        <v>2009</v>
      </c>
      <c r="BU179">
        <v>2010</v>
      </c>
      <c r="BV179">
        <v>2011</v>
      </c>
      <c r="BW179">
        <v>2012</v>
      </c>
      <c r="BX179">
        <v>2013</v>
      </c>
      <c r="BY179">
        <v>2014</v>
      </c>
      <c r="BZ179">
        <v>2015</v>
      </c>
      <c r="CA179">
        <v>2016</v>
      </c>
      <c r="CB179">
        <v>2017</v>
      </c>
      <c r="CC179">
        <v>2018</v>
      </c>
      <c r="CD179">
        <v>2019</v>
      </c>
      <c r="CE179">
        <v>2020</v>
      </c>
    </row>
    <row r="181" spans="3:96" x14ac:dyDescent="0.3">
      <c r="C181" s="37" t="s">
        <v>544</v>
      </c>
      <c r="D181" s="37"/>
      <c r="E181" s="37"/>
    </row>
    <row r="182" spans="3:96" x14ac:dyDescent="0.3">
      <c r="C182" s="29"/>
      <c r="D182" s="29"/>
      <c r="E182" s="29"/>
      <c r="J182" s="77" t="s">
        <v>545</v>
      </c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</row>
    <row r="183" spans="3:96" x14ac:dyDescent="0.3">
      <c r="J183" s="78" t="s">
        <v>546</v>
      </c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</row>
    <row r="184" spans="3:96" x14ac:dyDescent="0.3">
      <c r="J184" s="79" t="s">
        <v>547</v>
      </c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</row>
  </sheetData>
  <autoFilter ref="A1:CS151" xr:uid="{0297097F-D6C7-4B2F-8691-0ABA65147BB2}"/>
  <mergeCells count="4">
    <mergeCell ref="M170:N170"/>
    <mergeCell ref="J182:AC182"/>
    <mergeCell ref="J183:AC183"/>
    <mergeCell ref="J184:AC184"/>
  </mergeCells>
  <printOptions headings="1" gridLines="1"/>
  <pageMargins left="0.22" right="0.2" top="0.72" bottom="0.46" header="0.5" footer="0.27"/>
  <pageSetup scale="18" fitToHeight="0" orientation="landscape" horizontalDpi="4294967293" verticalDpi="300" r:id="rId1"/>
  <headerFooter alignWithMargins="0">
    <oddHeader>&amp;C&amp;F  &amp;A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eBirdOrd-ChristmasCount-Rec</vt:lpstr>
      <vt:lpstr>'eBirdOrd-ChristmasCount-Rec'!Print_Area</vt:lpstr>
      <vt:lpstr>'eBirdOrd-ChristmasCount-Rec'!Print_Titles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VBB2 Barnes</dc:creator>
  <cp:lastModifiedBy>VBB2 Barnes</cp:lastModifiedBy>
  <dcterms:created xsi:type="dcterms:W3CDTF">2025-01-27T18:42:18Z</dcterms:created>
  <dcterms:modified xsi:type="dcterms:W3CDTF">2025-01-27T18:44:59Z</dcterms:modified>
</cp:coreProperties>
</file>